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240" yWindow="2028" windowWidth="14808" windowHeight="6096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Лист1!$26:$26</definedName>
    <definedName name="_xlnm.Print_Area" localSheetId="0">Лист1!$B$2:$I$437</definedName>
  </definedNames>
  <calcPr calcId="145621"/>
</workbook>
</file>

<file path=xl/calcChain.xml><?xml version="1.0" encoding="utf-8"?>
<calcChain xmlns="http://schemas.openxmlformats.org/spreadsheetml/2006/main">
  <c r="I116" i="1" l="1"/>
  <c r="I115" i="1" s="1"/>
  <c r="H116" i="1"/>
  <c r="H115" i="1" s="1"/>
  <c r="I113" i="1"/>
  <c r="I112" i="1" s="1"/>
  <c r="H113" i="1"/>
  <c r="H112" i="1" s="1"/>
  <c r="H428" i="1" l="1"/>
  <c r="H426" i="1"/>
  <c r="H420" i="1"/>
  <c r="H418" i="1"/>
  <c r="H414" i="1"/>
  <c r="H413" i="1" s="1"/>
  <c r="H411" i="1"/>
  <c r="H410" i="1" s="1"/>
  <c r="H407" i="1"/>
  <c r="H406" i="1" s="1"/>
  <c r="H404" i="1"/>
  <c r="H401" i="1"/>
  <c r="H397" i="1"/>
  <c r="H396" i="1" s="1"/>
  <c r="H394" i="1"/>
  <c r="H390" i="1"/>
  <c r="H387" i="1"/>
  <c r="H384" i="1"/>
  <c r="H381" i="1"/>
  <c r="H380" i="1" s="1"/>
  <c r="H376" i="1"/>
  <c r="H375" i="1" s="1"/>
  <c r="H372" i="1"/>
  <c r="H369" i="1"/>
  <c r="H366" i="1"/>
  <c r="H363" i="1"/>
  <c r="H360" i="1"/>
  <c r="H357" i="1"/>
  <c r="H355" i="1"/>
  <c r="H350" i="1"/>
  <c r="H349" i="1" s="1"/>
  <c r="H346" i="1"/>
  <c r="H345" i="1" s="1"/>
  <c r="H344" i="1" s="1"/>
  <c r="H342" i="1"/>
  <c r="H341" i="1" s="1"/>
  <c r="H340" i="1" s="1"/>
  <c r="H338" i="1"/>
  <c r="H337" i="1" s="1"/>
  <c r="H335" i="1"/>
  <c r="H334" i="1" s="1"/>
  <c r="H330" i="1"/>
  <c r="H328" i="1"/>
  <c r="H325" i="1"/>
  <c r="H324" i="1" s="1"/>
  <c r="H321" i="1"/>
  <c r="H320" i="1" s="1"/>
  <c r="H318" i="1"/>
  <c r="H317" i="1" s="1"/>
  <c r="H314" i="1"/>
  <c r="H313" i="1" s="1"/>
  <c r="H311" i="1"/>
  <c r="H310" i="1" s="1"/>
  <c r="H308" i="1"/>
  <c r="H307" i="1" s="1"/>
  <c r="H304" i="1"/>
  <c r="H303" i="1" s="1"/>
  <c r="H301" i="1"/>
  <c r="H300" i="1" s="1"/>
  <c r="H298" i="1"/>
  <c r="H297" i="1" s="1"/>
  <c r="H295" i="1"/>
  <c r="H294" i="1" s="1"/>
  <c r="H290" i="1"/>
  <c r="H288" i="1"/>
  <c r="H285" i="1"/>
  <c r="H282" i="1"/>
  <c r="H279" i="1"/>
  <c r="H277" i="1"/>
  <c r="H275" i="1"/>
  <c r="H271" i="1"/>
  <c r="H270" i="1" s="1"/>
  <c r="H268" i="1"/>
  <c r="H267" i="1" s="1"/>
  <c r="H264" i="1"/>
  <c r="H262" i="1"/>
  <c r="H260" i="1"/>
  <c r="H257" i="1"/>
  <c r="H256" i="1" s="1"/>
  <c r="H253" i="1"/>
  <c r="H252" i="1" s="1"/>
  <c r="H249" i="1"/>
  <c r="H248" i="1" s="1"/>
  <c r="H245" i="1"/>
  <c r="H244" i="1" s="1"/>
  <c r="H242" i="1"/>
  <c r="H240" i="1"/>
  <c r="H238" i="1"/>
  <c r="H235" i="1"/>
  <c r="H233" i="1"/>
  <c r="H229" i="1"/>
  <c r="H228" i="1" s="1"/>
  <c r="H225" i="1"/>
  <c r="H223" i="1"/>
  <c r="H220" i="1"/>
  <c r="H219" i="1" s="1"/>
  <c r="H217" i="1"/>
  <c r="H215" i="1"/>
  <c r="H211" i="1"/>
  <c r="H209" i="1"/>
  <c r="H206" i="1"/>
  <c r="H205" i="1" s="1"/>
  <c r="H203" i="1"/>
  <c r="H202" i="1" s="1"/>
  <c r="H197" i="1"/>
  <c r="H196" i="1" s="1"/>
  <c r="H194" i="1"/>
  <c r="H190" i="1"/>
  <c r="H188" i="1"/>
  <c r="H183" i="1"/>
  <c r="H182" i="1" s="1"/>
  <c r="H178" i="1"/>
  <c r="H177" i="1" s="1"/>
  <c r="H175" i="1"/>
  <c r="H173" i="1"/>
  <c r="H171" i="1"/>
  <c r="H169" i="1"/>
  <c r="H166" i="1"/>
  <c r="H161" i="1"/>
  <c r="H157" i="1"/>
  <c r="H153" i="1"/>
  <c r="H152" i="1" s="1"/>
  <c r="H149" i="1"/>
  <c r="H148" i="1" s="1"/>
  <c r="H145" i="1"/>
  <c r="H144" i="1" s="1"/>
  <c r="H142" i="1"/>
  <c r="H141" i="1" s="1"/>
  <c r="H139" i="1"/>
  <c r="H138" i="1" s="1"/>
  <c r="H136" i="1"/>
  <c r="H135" i="1" s="1"/>
  <c r="H133" i="1"/>
  <c r="H132" i="1" s="1"/>
  <c r="H129" i="1"/>
  <c r="H128" i="1" s="1"/>
  <c r="H126" i="1"/>
  <c r="H125" i="1" s="1"/>
  <c r="H122" i="1"/>
  <c r="H120" i="1"/>
  <c r="H110" i="1"/>
  <c r="H109" i="1" s="1"/>
  <c r="H108" i="1" s="1"/>
  <c r="H106" i="1"/>
  <c r="H105" i="1" s="1"/>
  <c r="H103" i="1"/>
  <c r="H101" i="1"/>
  <c r="H96" i="1"/>
  <c r="H95" i="1" s="1"/>
  <c r="H94" i="1" s="1"/>
  <c r="H91" i="1"/>
  <c r="H90" i="1" s="1"/>
  <c r="H89" i="1" s="1"/>
  <c r="H87" i="1"/>
  <c r="H86" i="1" s="1"/>
  <c r="H85" i="1" s="1"/>
  <c r="H82" i="1"/>
  <c r="H80" i="1"/>
  <c r="H78" i="1"/>
  <c r="H76" i="1"/>
  <c r="H74" i="1"/>
  <c r="H71" i="1"/>
  <c r="H68" i="1"/>
  <c r="H66" i="1"/>
  <c r="H61" i="1"/>
  <c r="H58" i="1"/>
  <c r="H54" i="1"/>
  <c r="H52" i="1"/>
  <c r="H49" i="1"/>
  <c r="H46" i="1"/>
  <c r="H42" i="1"/>
  <c r="H39" i="1"/>
  <c r="H37" i="1"/>
  <c r="H35" i="1"/>
  <c r="H33" i="1"/>
  <c r="H29" i="1"/>
  <c r="H409" i="1" l="1"/>
  <c r="H237" i="1"/>
  <c r="H28" i="1"/>
  <c r="H51" i="1"/>
  <c r="H214" i="1"/>
  <c r="H156" i="1"/>
  <c r="H147" i="1" s="1"/>
  <c r="H259" i="1"/>
  <c r="H251" i="1" s="1"/>
  <c r="H119" i="1"/>
  <c r="H118" i="1" s="1"/>
  <c r="H333" i="1"/>
  <c r="H332" i="1" s="1"/>
  <c r="H293" i="1"/>
  <c r="H232" i="1"/>
  <c r="H187" i="1"/>
  <c r="H222" i="1"/>
  <c r="H281" i="1"/>
  <c r="H208" i="1"/>
  <c r="H274" i="1"/>
  <c r="H327" i="1"/>
  <c r="H400" i="1"/>
  <c r="H399" i="1" s="1"/>
  <c r="H131" i="1"/>
  <c r="H165" i="1"/>
  <c r="H164" i="1" s="1"/>
  <c r="H100" i="1"/>
  <c r="H99" i="1" s="1"/>
  <c r="H266" i="1"/>
  <c r="H124" i="1"/>
  <c r="H383" i="1"/>
  <c r="H306" i="1"/>
  <c r="H417" i="1"/>
  <c r="H84" i="1"/>
  <c r="H354" i="1"/>
  <c r="I161" i="1"/>
  <c r="I245" i="1"/>
  <c r="I58" i="1"/>
  <c r="I61" i="1"/>
  <c r="I103" i="1"/>
  <c r="I52" i="1"/>
  <c r="I35" i="1"/>
  <c r="I82" i="1"/>
  <c r="I80" i="1"/>
  <c r="I68" i="1"/>
  <c r="I37" i="1"/>
  <c r="I46" i="1"/>
  <c r="I49" i="1"/>
  <c r="I39" i="1"/>
  <c r="I328" i="1"/>
  <c r="I330" i="1"/>
  <c r="I414" i="1"/>
  <c r="I404" i="1"/>
  <c r="I418" i="1"/>
  <c r="I335" i="1"/>
  <c r="I334" i="1" s="1"/>
  <c r="I253" i="1"/>
  <c r="I203" i="1"/>
  <c r="I202" i="1" s="1"/>
  <c r="I314" i="1"/>
  <c r="I428" i="1"/>
  <c r="I387" i="1"/>
  <c r="I384" i="1"/>
  <c r="H27" i="1" l="1"/>
  <c r="H213" i="1"/>
  <c r="H186" i="1" s="1"/>
  <c r="H227" i="1"/>
  <c r="H316" i="1"/>
  <c r="H273" i="1"/>
  <c r="H348" i="1"/>
  <c r="I327" i="1"/>
  <c r="I426" i="1"/>
  <c r="I420" i="1"/>
  <c r="I413" i="1"/>
  <c r="I411" i="1"/>
  <c r="I407" i="1"/>
  <c r="I401" i="1"/>
  <c r="I400" i="1" s="1"/>
  <c r="I397" i="1"/>
  <c r="I394" i="1"/>
  <c r="I390" i="1"/>
  <c r="I381" i="1"/>
  <c r="I376" i="1"/>
  <c r="I372" i="1"/>
  <c r="I369" i="1"/>
  <c r="I366" i="1"/>
  <c r="I363" i="1"/>
  <c r="I360" i="1"/>
  <c r="I357" i="1"/>
  <c r="I355" i="1"/>
  <c r="I350" i="1"/>
  <c r="I349" i="1" s="1"/>
  <c r="I346" i="1"/>
  <c r="I342" i="1"/>
  <c r="I338" i="1"/>
  <c r="I337" i="1" s="1"/>
  <c r="I333" i="1" s="1"/>
  <c r="I325" i="1"/>
  <c r="I324" i="1" s="1"/>
  <c r="I321" i="1"/>
  <c r="I318" i="1"/>
  <c r="I317" i="1" s="1"/>
  <c r="I311" i="1"/>
  <c r="I310" i="1" s="1"/>
  <c r="I308" i="1"/>
  <c r="I304" i="1"/>
  <c r="I303" i="1" s="1"/>
  <c r="I301" i="1"/>
  <c r="I298" i="1"/>
  <c r="I295" i="1"/>
  <c r="I294" i="1" s="1"/>
  <c r="I290" i="1"/>
  <c r="I288" i="1"/>
  <c r="I285" i="1"/>
  <c r="I282" i="1"/>
  <c r="I279" i="1"/>
  <c r="I277" i="1"/>
  <c r="I275" i="1"/>
  <c r="I271" i="1"/>
  <c r="I268" i="1"/>
  <c r="I267" i="1" s="1"/>
  <c r="I262" i="1"/>
  <c r="I260" i="1"/>
  <c r="I257" i="1"/>
  <c r="I249" i="1"/>
  <c r="I248" i="1" s="1"/>
  <c r="I244" i="1"/>
  <c r="I242" i="1"/>
  <c r="I240" i="1"/>
  <c r="I238" i="1"/>
  <c r="I237" i="1" s="1"/>
  <c r="I235" i="1"/>
  <c r="I233" i="1"/>
  <c r="I229" i="1"/>
  <c r="I228" i="1" s="1"/>
  <c r="I225" i="1"/>
  <c r="I223" i="1"/>
  <c r="I220" i="1"/>
  <c r="I219" i="1" s="1"/>
  <c r="I217" i="1"/>
  <c r="I215" i="1"/>
  <c r="I211" i="1"/>
  <c r="I209" i="1"/>
  <c r="I206" i="1"/>
  <c r="I205" i="1" s="1"/>
  <c r="I197" i="1"/>
  <c r="I196" i="1" s="1"/>
  <c r="I194" i="1"/>
  <c r="I190" i="1"/>
  <c r="I188" i="1"/>
  <c r="I183" i="1"/>
  <c r="I182" i="1" s="1"/>
  <c r="I178" i="1"/>
  <c r="I177" i="1" s="1"/>
  <c r="I175" i="1"/>
  <c r="I173" i="1"/>
  <c r="I171" i="1"/>
  <c r="I169" i="1"/>
  <c r="I166" i="1"/>
  <c r="I157" i="1"/>
  <c r="I153" i="1"/>
  <c r="I149" i="1"/>
  <c r="I148" i="1" s="1"/>
  <c r="I145" i="1"/>
  <c r="I144" i="1" s="1"/>
  <c r="I142" i="1"/>
  <c r="I141" i="1" s="1"/>
  <c r="I139" i="1"/>
  <c r="I138" i="1" s="1"/>
  <c r="I136" i="1"/>
  <c r="I133" i="1"/>
  <c r="I132" i="1" s="1"/>
  <c r="I129" i="1"/>
  <c r="I126" i="1"/>
  <c r="I125" i="1" s="1"/>
  <c r="I122" i="1"/>
  <c r="I120" i="1"/>
  <c r="I110" i="1"/>
  <c r="I109" i="1" s="1"/>
  <c r="I108" i="1" s="1"/>
  <c r="I106" i="1"/>
  <c r="I105" i="1" s="1"/>
  <c r="I101" i="1"/>
  <c r="I100" i="1" s="1"/>
  <c r="I96" i="1"/>
  <c r="I91" i="1"/>
  <c r="I87" i="1"/>
  <c r="I86" i="1" s="1"/>
  <c r="I85" i="1" s="1"/>
  <c r="I78" i="1"/>
  <c r="I76" i="1"/>
  <c r="I74" i="1"/>
  <c r="I71" i="1"/>
  <c r="I66" i="1"/>
  <c r="I54" i="1"/>
  <c r="I42" i="1"/>
  <c r="I33" i="1"/>
  <c r="I29" i="1"/>
  <c r="H431" i="1" l="1"/>
  <c r="I28" i="1"/>
  <c r="I51" i="1"/>
  <c r="I27" i="1" s="1"/>
  <c r="I383" i="1"/>
  <c r="I417" i="1"/>
  <c r="I214" i="1"/>
  <c r="I187" i="1"/>
  <c r="I208" i="1"/>
  <c r="I156" i="1"/>
  <c r="I332" i="1"/>
  <c r="I119" i="1"/>
  <c r="I270" i="1"/>
  <c r="I266" i="1" s="1"/>
  <c r="I380" i="1"/>
  <c r="I264" i="1"/>
  <c r="I259" i="1" s="1"/>
  <c r="I307" i="1"/>
  <c r="I341" i="1"/>
  <c r="I274" i="1"/>
  <c r="I222" i="1"/>
  <c r="I256" i="1"/>
  <c r="I300" i="1"/>
  <c r="I232" i="1"/>
  <c r="I313" i="1"/>
  <c r="I354" i="1"/>
  <c r="I375" i="1"/>
  <c r="I406" i="1"/>
  <c r="I345" i="1"/>
  <c r="I252" i="1"/>
  <c r="I297" i="1"/>
  <c r="I320" i="1"/>
  <c r="I399" i="1"/>
  <c r="I410" i="1"/>
  <c r="I409" i="1" s="1"/>
  <c r="I95" i="1"/>
  <c r="I396" i="1"/>
  <c r="I90" i="1"/>
  <c r="I128" i="1"/>
  <c r="I135" i="1"/>
  <c r="I152" i="1"/>
  <c r="I165" i="1"/>
  <c r="I281" i="1"/>
  <c r="I251" i="1" l="1"/>
  <c r="I147" i="1"/>
  <c r="I316" i="1"/>
  <c r="I213" i="1"/>
  <c r="I186" i="1" s="1"/>
  <c r="I340" i="1"/>
  <c r="I306" i="1"/>
  <c r="I118" i="1"/>
  <c r="I227" i="1"/>
  <c r="I94" i="1"/>
  <c r="I293" i="1"/>
  <c r="I99" i="1"/>
  <c r="I164" i="1"/>
  <c r="I131" i="1"/>
  <c r="I124" i="1"/>
  <c r="I89" i="1"/>
  <c r="I273" i="1"/>
  <c r="I348" i="1"/>
  <c r="I344" i="1"/>
  <c r="I84" i="1" l="1"/>
  <c r="I431" i="1" s="1"/>
  <c r="D25" i="2" l="1"/>
  <c r="C25" i="2"/>
  <c r="C10" i="2"/>
  <c r="E12" i="2"/>
  <c r="C15" i="2"/>
  <c r="C12" i="2"/>
  <c r="C6" i="2"/>
  <c r="D16" i="2" l="1"/>
  <c r="C16" i="2"/>
</calcChain>
</file>

<file path=xl/sharedStrings.xml><?xml version="1.0" encoding="utf-8"?>
<sst xmlns="http://schemas.openxmlformats.org/spreadsheetml/2006/main" count="836" uniqueCount="448">
  <si>
    <t>№ 
п/п</t>
  </si>
  <si>
    <t>Наименование</t>
  </si>
  <si>
    <t>ЦСР</t>
  </si>
  <si>
    <t>ВР</t>
  </si>
  <si>
    <t>01 0 00 00000</t>
  </si>
  <si>
    <t>01 1 01 00000</t>
  </si>
  <si>
    <t>Предоставление субсидий бюджетным, 
автономным учреждениям и иным некоммерческим организациям</t>
  </si>
  <si>
    <t>01 1 01 60860</t>
  </si>
  <si>
    <t>01 1 01 00590</t>
  </si>
  <si>
    <t>Предоставление субсидий бюджетным, автономным учреждениям и иным некоммерческим организациям</t>
  </si>
  <si>
    <t>Субвенция на осуществление отдельных государственных полномочий по предоставлению мер социальной поддержки в виде компенсации расходов на оплату жилых помещений, отопления и освещения педагогическим работникам муниципальных образовательных организаций, проживающим и работающим в сельских населенных пунктах, рабочих поселках (поселках городского типа) на территории Краснодарского края</t>
  </si>
  <si>
    <t>01 1 01 60820</t>
  </si>
  <si>
    <t>Субвенция на осуществление отдельных 
государственных полномочий по обеспечению выплаты компенсации части родительской платы за присмотр и уход за детьми, посещающими образовательные организации, реализующие образовательную программу дошкольного образования</t>
  </si>
  <si>
    <t>01 1 01 60710</t>
  </si>
  <si>
    <t>Закупка товаров, работ и услуг для обеспечения государственных (муниципальных) нужд</t>
  </si>
  <si>
    <t>Социальное обеспечение и иные выплаты населению</t>
  </si>
  <si>
    <t>01 1 01 62370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</si>
  <si>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государст-венными  внебюджетными фондами</t>
  </si>
  <si>
    <t>Иные бюджетные ассигнования</t>
  </si>
  <si>
    <t>Мероприятия в области образования</t>
  </si>
  <si>
    <t>Предоставление субсидий  бюджетным, автономным  учреждениям и иным некоммерческим организациям</t>
  </si>
  <si>
    <t>Субвенция на осуществление государственных гарантий реализации прав на получение общедоступного и бесплатного образования</t>
  </si>
  <si>
    <t>Расходы на выплаты персоналу в целях обеспечения выполнения функций органов местного самоуправления, казенными учреждениями</t>
  </si>
  <si>
    <t>Подготовка и повышение квалификации кадров</t>
  </si>
  <si>
    <t>01 1 02 00000</t>
  </si>
  <si>
    <t>01 1 02 00190</t>
  </si>
  <si>
    <t>01 1 02 00590</t>
  </si>
  <si>
    <t>01 1 02 10300</t>
  </si>
  <si>
    <t>01 1 02 62500</t>
  </si>
  <si>
    <t>01 1 02 60860</t>
  </si>
  <si>
    <t>01 1 02 10400</t>
  </si>
  <si>
    <t>ПР</t>
  </si>
  <si>
    <t xml:space="preserve">600
</t>
  </si>
  <si>
    <t>02 0 00 00000</t>
  </si>
  <si>
    <t>02 1 00 00000</t>
  </si>
  <si>
    <t>Проведение районных мероприятий, посвященных Дню народного единства</t>
  </si>
  <si>
    <t>02 1 01 00000</t>
  </si>
  <si>
    <t>Мероприятия праздничных дней и памятных дат, проводимых администрацией муниципального образования</t>
  </si>
  <si>
    <t>02 1 01 10070</t>
  </si>
  <si>
    <t>02 2 00 00000</t>
  </si>
  <si>
    <t>02 2 01 00000</t>
  </si>
  <si>
    <t>02 2 01 10070</t>
  </si>
  <si>
    <t>02 3 00 00000</t>
  </si>
  <si>
    <t>02 3 01 00000</t>
  </si>
  <si>
    <t>Расходы по обеспечению деятельности органов местного самоуправления</t>
  </si>
  <si>
    <t>02 3 01 10010</t>
  </si>
  <si>
    <t>03 0 00 00000</t>
  </si>
  <si>
    <t>03 1 01 00000</t>
  </si>
  <si>
    <t>Предоставление субсидий  бюджетным, автономным учреждениям и иным некоммерческим организациям</t>
  </si>
  <si>
    <t>Мероприятия по оздоровлению детей</t>
  </si>
  <si>
    <t>03 1 01 10170</t>
  </si>
  <si>
    <t>04 0 00 00000</t>
  </si>
  <si>
    <t>Капитальные вложения в объекты государственной (муниципальной) собственности</t>
  </si>
  <si>
    <t>Мероприятия в области коммунального хозяйства</t>
  </si>
  <si>
    <t>05 0 00 00000</t>
  </si>
  <si>
    <t>05 1 01 00000</t>
  </si>
  <si>
    <t>05 1 01 L4970</t>
  </si>
  <si>
    <t>06 0 00 00000</t>
  </si>
  <si>
    <t>06 1 01 00000</t>
  </si>
  <si>
    <t>Мероприятия района, направленные на поддержку малого и среднего предпринимательства</t>
  </si>
  <si>
    <t>06 1 01 10210</t>
  </si>
  <si>
    <t>06 1 02 00000</t>
  </si>
  <si>
    <t>Расходы на обеспечение деятельности (оказания услуг) муниципальными учреждениями</t>
  </si>
  <si>
    <t>06 1 02 00590</t>
  </si>
  <si>
    <t>07 0 00 00000</t>
  </si>
  <si>
    <t>07 1 01 00000</t>
  </si>
  <si>
    <t>Формирование и продвижение экономического и инвестиционно- привлекательного образа муниципального образования Тбилисский район</t>
  </si>
  <si>
    <t>07 1 01 10430</t>
  </si>
  <si>
    <t>07 1 03 00000</t>
  </si>
  <si>
    <t>07 1 03 10430</t>
  </si>
  <si>
    <t>08 0 00 00000</t>
  </si>
  <si>
    <t>08 1 01 00000</t>
  </si>
  <si>
    <t>Мероприятия в области молодежной политики</t>
  </si>
  <si>
    <t>08 1 01 10310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</si>
  <si>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 внебюджетными фондами</t>
  </si>
  <si>
    <t>08 1 01 10310</t>
  </si>
  <si>
    <t>08 1 02 00000</t>
  </si>
  <si>
    <t>08 1 02 10310</t>
  </si>
  <si>
    <t>08 1 04 00000</t>
  </si>
  <si>
    <t>Расходы на обеспечение деятельности (оказания услуг) муниципальных учреждений</t>
  </si>
  <si>
    <t>08 1 04 00590</t>
  </si>
  <si>
    <t>08 1 04 00190</t>
  </si>
  <si>
    <t>09 0 00 00000</t>
  </si>
  <si>
    <t>09 1 01 00000</t>
  </si>
  <si>
    <t>09 1 01 00590</t>
  </si>
  <si>
    <t>09 1 01 60740</t>
  </si>
  <si>
    <t>09 1 02 00000</t>
  </si>
  <si>
    <t>Мероприятия в области массового спорта</t>
  </si>
  <si>
    <t>09 1 02 10350</t>
  </si>
  <si>
    <t>09 1 03 00000</t>
  </si>
  <si>
    <t>Расходы на обеспечение функций органов местного самоуправления</t>
  </si>
  <si>
    <t>09 1 03 00190</t>
  </si>
  <si>
    <t>Муниципальная программа муниципального образования Тбилисский район «Обеспечение безопасности населения»</t>
  </si>
  <si>
    <t>10 0 00 00000</t>
  </si>
  <si>
    <t>10 1 01 00000</t>
  </si>
  <si>
    <t>Мероприятия по предупреждению и ликвидации последствий чрезвычайных ситуаций и стихийных бедствий</t>
  </si>
  <si>
    <t>10 1 01 10140</t>
  </si>
  <si>
    <t>10 1 01 00590</t>
  </si>
  <si>
    <t>Субвенция на осуществление отдельных государственных полномочий Краснодарского края по формированию и утверждению списков граждан, лишившихся жилого помещения в результате чрезвычайных ситуаций</t>
  </si>
  <si>
    <t>10 1 01 60070</t>
  </si>
  <si>
    <t>10 1 02 00000</t>
  </si>
  <si>
    <t>Мероприятия, направленные на укрепление правопорядка, профилактику правонарушений, усиление борьбы с преступностью</t>
  </si>
  <si>
    <t>10 1 02 10420</t>
  </si>
  <si>
    <t>11 0 00  0000</t>
  </si>
  <si>
    <t>11 1 01 00000</t>
  </si>
  <si>
    <t>11 1 01 00190</t>
  </si>
  <si>
    <t>11 1 02 00000</t>
  </si>
  <si>
    <t>Расходы на обеспечение деятельности (оказания услуг) муниципальных  учреждений</t>
  </si>
  <si>
    <t>11 1 02 00590</t>
  </si>
  <si>
    <t>11 1 02 60820</t>
  </si>
  <si>
    <t>11 1 03 00000</t>
  </si>
  <si>
    <t>11 1 03 00590</t>
  </si>
  <si>
    <t>11 1 04 00000</t>
  </si>
  <si>
    <t>11 1 04 00590</t>
  </si>
  <si>
    <t>11 1 05 00000</t>
  </si>
  <si>
    <t>11 1 05 00590</t>
  </si>
  <si>
    <t>13 0 00 00000</t>
  </si>
  <si>
    <t>13 1 03 00000</t>
  </si>
  <si>
    <t>Муниципальная программа муниципального образования Тбилисский район «Развитие пассажирского транспорта в Тбилисском районе»</t>
  </si>
  <si>
    <t>15 0 00 00000</t>
  </si>
  <si>
    <t>Мероприятия в области транспортного обслуживания</t>
  </si>
  <si>
    <t>Приобретение подвижного состава</t>
  </si>
  <si>
    <t>15 1 02 00000</t>
  </si>
  <si>
    <t>15 1 02 10220</t>
  </si>
  <si>
    <t>17 0 00  00000</t>
  </si>
  <si>
    <t>17 1 01 00000</t>
  </si>
  <si>
    <t>17 1 01 10230</t>
  </si>
  <si>
    <t>17 1 02 00000</t>
  </si>
  <si>
    <t>17 1 02 10170</t>
  </si>
  <si>
    <t>Субвенция на осуществление отдельных государственных полномочий по выплате ежемесячных денежных средств на содержание детей-сирот и детей, оставшихся без попечения родителей, находящихся под опекой (попечительством), включая предварительную опеку (попечительство), переданных на воспитание в приемную семью</t>
  </si>
  <si>
    <t>Субвенция на осуществление отдельных государственных полномочий по выплате ежемесячного вознаграждения, причитающегося приемным родителям за оказание услуг по воспитанию приемных детей</t>
  </si>
  <si>
    <t>18 0 00 00000</t>
  </si>
  <si>
    <t>18 1 01 00000</t>
  </si>
  <si>
    <t>Информационное обеспечение  жителей муниципального образования</t>
  </si>
  <si>
    <t>18 1 01 10360</t>
  </si>
  <si>
    <t>19 0 00 00000</t>
  </si>
  <si>
    <t>19 1 01 00000</t>
  </si>
  <si>
    <t>19 1 02 00000</t>
  </si>
  <si>
    <t>19 1 02 61650</t>
  </si>
  <si>
    <t>21 0 00 00000</t>
  </si>
  <si>
    <t>21 1 01 00000</t>
  </si>
  <si>
    <t>Управление государственным и муниципальным имуществом, связанное с оценкой недвижимости, признанием прав и регулированием отношений по государственной и  муниципальной собственности</t>
  </si>
  <si>
    <t>21 1 01 10100</t>
  </si>
  <si>
    <t>21 1 02 00000</t>
  </si>
  <si>
    <t>Управление государственным и муниципальным имуществом, связанное с оценкой недвижимости, признанием прав и регулированием отношений по государственной и муниципальной собственности</t>
  </si>
  <si>
    <t>21 1 02 10100</t>
  </si>
  <si>
    <t>21 1 04 00000</t>
  </si>
  <si>
    <t>Мероприятия по землеустройству и землепользованию</t>
  </si>
  <si>
    <t>21 1 04 10110</t>
  </si>
  <si>
    <t>21 1 05 00000</t>
  </si>
  <si>
    <t>21 1 05 00190</t>
  </si>
  <si>
    <t>Обеспечение деятельности высшего органа исполнительной власти муниципального образования Тбилисский район</t>
  </si>
  <si>
    <t>70 0 00 00000</t>
  </si>
  <si>
    <t>Функционирование высшего должностного лица  муниципального образования</t>
  </si>
  <si>
    <t>Обеспечение деятельности Совета муниципального образования Тбилисский район</t>
  </si>
  <si>
    <t>71 0 00 00000</t>
  </si>
  <si>
    <t>Обеспечение функционирования Совета муниципального образования Тбилисский район</t>
  </si>
  <si>
    <t>71 1 00 00000</t>
  </si>
  <si>
    <t>71 1 00 00190</t>
  </si>
  <si>
    <t>Обеспечение деятельности администрации муниципального образования Тбилисский район</t>
  </si>
  <si>
    <t>Обеспечение функционирования администрации муниципального образования</t>
  </si>
  <si>
    <t>72 1 00 00000</t>
  </si>
  <si>
    <t>72 1 00 00190</t>
  </si>
  <si>
    <t>Обеспечение отдельных государственных полномочий Краснодарского края</t>
  </si>
  <si>
    <t>72 2 00 00000</t>
  </si>
  <si>
    <t>72 2 00 51200</t>
  </si>
  <si>
    <t>72 2 00 60910</t>
  </si>
  <si>
    <t>Субвенция на осуществление отдельных государственных полномочий по организации и осуществлению  деятельности по опеке и попечительству в отношении несовершеннолетних</t>
  </si>
  <si>
    <t>Субвенция на осуществление отдельных государственных полномочий по ведению  учета граждан отдельных категорий в качестве нуждающихся в жилых помещениях</t>
  </si>
  <si>
    <t>72 2 00 60870</t>
  </si>
  <si>
    <t>Субвенция на осуществление отдельных государственных полномочий по выявлению обстоятельств, свидетельствующих о необходимости оказания детям-сиротам и детям, оставшимся без попечения родителей, лицам из числа детей-сирот и детей, оставшихся без попечения родителей, содействия в преодолении трудной жизненной ситуации, и осуществлению контроля за использованием детьми-сиротами и детьми, оставшимися без попечения родителей, лицами из числа детей-сирот и детей, оставшихся без попечения родителей, предоставленных им жилых помещений специализированного жилищного фонда</t>
  </si>
  <si>
    <t>Обеспечение по хозяйственному обслуживанию</t>
  </si>
  <si>
    <t>72 3 00 00000</t>
  </si>
  <si>
    <t>72 3 00 00590</t>
  </si>
  <si>
    <t>Финансовое обеспечение непредвиденных расходов</t>
  </si>
  <si>
    <t>72 4 00 00000</t>
  </si>
  <si>
    <t>72 4 00 10030</t>
  </si>
  <si>
    <t>Реализация муниципальных функций, связанных с муниципальным управлением</t>
  </si>
  <si>
    <t>72 5 00 00000</t>
  </si>
  <si>
    <t>Расходы на обеспечение деятельности (оказания услуг) муниципальными учреждениями - Централизованная бухгалтерия муниципального образования Тбилисский район</t>
  </si>
  <si>
    <t>72 5 00 00590</t>
  </si>
  <si>
    <t>Субсидии (гранты) администрации муниципального образования Тбилисский район для поддержки общественно полезных программ социально ориентированных некоммерческих организаций</t>
  </si>
  <si>
    <t>72 5 00 10380</t>
  </si>
  <si>
    <t>Обеспечение деятельности подведомственных учреждений</t>
  </si>
  <si>
    <t>72 6 00 00000</t>
  </si>
  <si>
    <t>72 6 00 00590</t>
  </si>
  <si>
    <t>Управление муниципальными финансами - Финансовое управление администрации муниципального образования Тбилисский район</t>
  </si>
  <si>
    <t>74 0 00 00000</t>
  </si>
  <si>
    <t>Обеспечение деятельности финансового управления</t>
  </si>
  <si>
    <t>74 1 00 00000</t>
  </si>
  <si>
    <t xml:space="preserve">Расходы на обеспечение функций органов местного самоуправления </t>
  </si>
  <si>
    <t>74 1 00 00190</t>
  </si>
  <si>
    <t>Управление муниципальным долгом</t>
  </si>
  <si>
    <t>74 3 00 00000</t>
  </si>
  <si>
    <t>75 0 00 00000</t>
  </si>
  <si>
    <t>Руководитель контрольно-счетной палаты</t>
  </si>
  <si>
    <t>75 1 00 00000</t>
  </si>
  <si>
    <t>75 1 00 00190</t>
  </si>
  <si>
    <t>Контрольно-счетная палата</t>
  </si>
  <si>
    <t>75 2 00 00000</t>
  </si>
  <si>
    <t>75 2 00 00190</t>
  </si>
  <si>
    <t>Другие непрограммные направления деятельности органов местного самоуправления</t>
  </si>
  <si>
    <t>99 9 00 00000</t>
  </si>
  <si>
    <t>Мероприятия по обеспечению мобилизационной готовности экономики</t>
  </si>
  <si>
    <t>99 9 00 10120</t>
  </si>
  <si>
    <t>Мероприятия по проведению капитального ремонта общего имущества собственников помещений в многоквартирных домах</t>
  </si>
  <si>
    <t>99 9 00 10440</t>
  </si>
  <si>
    <t>Дополнительное материальное обеспечение ряда лиц, замещавших выборные муниципальные должности и должности муниципальной службы муниципального образования Тбилисский район</t>
  </si>
  <si>
    <t>99 9 00 10040</t>
  </si>
  <si>
    <t>ВСЕГО</t>
  </si>
  <si>
    <t>Закупка товаров, работ и услуг для обеспечения государственных (муниципальных) нужд учреждениям</t>
  </si>
  <si>
    <t>Резервный фонд администрации  муниципального образования Тбилисский район</t>
  </si>
  <si>
    <t>13 1 03 10240</t>
  </si>
  <si>
    <t xml:space="preserve">01 101 60820
</t>
  </si>
  <si>
    <t>"Модернизация и техническое перевооружение котельных, работающих на неэффективных видах топлива"</t>
  </si>
  <si>
    <t>Процентные платежи по муниципальному долгу</t>
  </si>
  <si>
    <t>74 3 00 10050</t>
  </si>
  <si>
    <t>Обслуживание государственного (муниципального) долга</t>
  </si>
  <si>
    <t>"Методическое обслуживание учреждений  культуры"</t>
  </si>
  <si>
    <t>Муниципальная программа муниципального образования Тбилисский район "Энергосбережение и повышение энергетической эффективности"</t>
  </si>
  <si>
    <t>"Социальная поддержка детей-сирот и детей, оставшихся без попечения родителей"</t>
  </si>
  <si>
    <t>"Информационное обслуживание деятельности органов местного самоуправления в печатном периодическом издании"</t>
  </si>
  <si>
    <t>"Выплаты субсидий  на развитие предпринимательства в АПК, улучшение материального положения жителей сельской местности"</t>
  </si>
  <si>
    <t>Муниципальная программа муниципального образования Тбилисский район "Развитие сельского хозяйства и регулирование рынков сельскохозяйственной продукции сырья и продовольствия"</t>
  </si>
  <si>
    <t>Муниципальная программа муниципального образования Тбилисский район "Управление муниципальным имуществом"</t>
  </si>
  <si>
    <t>МКУ "Управление муниципальными закупками муниципального образования Тбилисский район"</t>
  </si>
  <si>
    <t>Расходы на обеспечение деятельности (оказания услуг) муниципальных учреждений – МАУ ЛОД "Ласточка"</t>
  </si>
  <si>
    <t>"Разработка, внедрение и сопровождение информационной системы учета муниципального имущества"</t>
  </si>
  <si>
    <t>"Проведение рыночной оценки объектов муниципальной собственности"</t>
  </si>
  <si>
    <t>"Проведение технической инвентаризации объектов недвижимости, в т. ч. бесхозяйного имущества, изготовление технических и кадастровых паспортов и другие расходы по управлению муниципальной собственностью"</t>
  </si>
  <si>
    <t>"Обеспечение жилыми помещениями и защита жилищных прав  детей-сирот и детей, оставшихся без попечения родителей, и лиц из их числа"</t>
  </si>
  <si>
    <t>Муниципальная программа муниципального образования Тбилисский район "Социальная поддержка граждан"</t>
  </si>
  <si>
    <t>"Создание условий для организации досуга и культуры"</t>
  </si>
  <si>
    <t>"Организация библиотечного обслуживания населения муниципального образования Тбилисский район"</t>
  </si>
  <si>
    <t>Расходы на обеспечение деятельности (оказания услуг) муниципальными учреждениями - Муниципальное казенное учрежд"Служба по делам гражданской обороны и чрезвычайным ситуациям"</t>
  </si>
  <si>
    <t>"Предупреждение и ликвидация чрезвычайных ситуаций, стихийных бедствий и их последствий в муниципальном образовании Тбилисский район"</t>
  </si>
  <si>
    <t>"Отдельные мероприятия по реализации муниципальной программы"</t>
  </si>
  <si>
    <t>"Реализация единого календарного плана физкультурных мероприятий и спортивных мероприятий муниципального образования Тбилисский район"</t>
  </si>
  <si>
    <t>Субвенция на осуществление отдельных государственных полномочий по предоставлению социальной поддержки отдельным категориям работников муниципальных физкультурно-спортивных организаций, осуществляющих подготовку спортивного резерва, и муниципальных образовательных организаций дополнительного образования детей Краснодарского края отраслей "Образование" и "Физическая культура и спорт"</t>
  </si>
  <si>
    <t>Муниципальная программа "Развитие физической культуры и спорта"</t>
  </si>
  <si>
    <t>"Реализация муниципальных функций в области молодежной политики муниципальными бюджетными, казенными учреждениями и органами исполнительной власти муниципального образования Тбилисский район"</t>
  </si>
  <si>
    <t>"Организация и проведение акций, семинаров, фестивалей, конкурсов и других мероприятий"</t>
  </si>
  <si>
    <t>"Модернизация инвестиционного портала путем поставки и внедрения готового решения «Инвестпортал"</t>
  </si>
  <si>
    <t>"Участие в международном инвестиционном форуме в г. Сочи"</t>
  </si>
  <si>
    <t>Муниципальная программа муниципального образования Тбилисский район  "Формирование и продвижение экономического и инвестиционно- привлекательного образа Тбилисского района за его пределами"</t>
  </si>
  <si>
    <t>"Пропаганда и популяризация предпринимательской деятельности"</t>
  </si>
  <si>
    <t>Муниципальная программа муниципального образования Тбилисский район "Поддержка малого и среднего предпринимательства в муниципальном образовании Тбилисский район"</t>
  </si>
  <si>
    <t>"Финансовая поддержка субъектов малого и среднего предпринимательства и организаций, обеспечивающих инфраструктуру поддержки субъектов малого и среднего предпринимательства"</t>
  </si>
  <si>
    <t>"Предоставление молодым семьям, участникам программы, социальных выплат на приобретение (строительство) жилья"</t>
  </si>
  <si>
    <t>Муниципальная программа муниципального образования Тбилисский район "Обеспечение жильем молодых семей"</t>
  </si>
  <si>
    <t>Муниципальная программа муниципального образования Тбилисский район "Социально-экономическое и территориальное развитие"</t>
  </si>
  <si>
    <t>"Мероприятия по организации отдыха и оздоровления детей Тбилисского района в летний период"</t>
  </si>
  <si>
    <t>Муниципальная программа муниципального образования Тбилисский район "Дети Тбилисского района"</t>
  </si>
  <si>
    <t>Подпрограмма "Информатизация в муниципальном образовании Тбилисский район"</t>
  </si>
  <si>
    <t>"Информатизация в муниципальном образовании Тбилисский район"</t>
  </si>
  <si>
    <t>"Организация и проведение мероприятий по празднованию праздничных дней, памятных дат, исторических и знаменательных событий России, Краснодарского края и Тбилисского района"</t>
  </si>
  <si>
    <t>"Обеспечение реализации муниципальной
 программы и прочие мероприятия в области образования"</t>
  </si>
  <si>
    <t>"Функционирование системы образования 
Тбилисского района"</t>
  </si>
  <si>
    <t>Подпрограмма  "Государственные и профессиональные праздники, юбилейные и памятные даты, отмечаемые в муниципальном образовании Тбилисский район"</t>
  </si>
  <si>
    <t>Муниципальная программа муниципального образования Тбилисский район "Молодежь Тбилисского района"</t>
  </si>
  <si>
    <t>Расходы на обеспечение деятельности (оказания услуг) муниципальных учреждений - муниципальное казенное учреждение "Управление капитального строительства"</t>
  </si>
  <si>
    <t>РАСПРЕДЕЛЕНИЕ</t>
  </si>
  <si>
    <t xml:space="preserve">бюджетных ассигнований по целевым статьям </t>
  </si>
  <si>
    <t>направлениям деятельности), группам видов расходов</t>
  </si>
  <si>
    <t>образования Тбилисский район,</t>
  </si>
  <si>
    <t xml:space="preserve">Муниципальная программа муниципального образования Тбилисский район "Развитие образования" </t>
  </si>
  <si>
    <t>Обеспечение деятельности контрольно-счетной палаты муниципального образования Тбилисский район</t>
  </si>
  <si>
    <t>Субвенция на осуществление государственных полномочий по финансовому обеспечению государственных гарантий реализации прав на получение общедоступного и бесплатного образования в муниципальных дошкольных и общеобразовательных организациях</t>
  </si>
  <si>
    <t>Субвенция на осуществление отдельных государственных полномочий по обеспечению льготным питанием учащихся из многодетных семей в муниципальных общеобразовательных организациях</t>
  </si>
  <si>
    <t>Расходы на обеспечение функций  органов местного самоуправления</t>
  </si>
  <si>
    <t>Расходы на обеспечение деятельности (оказания услуг) муниципальных учреждений - методические центры, централизованные бухгалтерии</t>
  </si>
  <si>
    <t>Муниципальная программа муниципального образования Тбилисский район  "Муниципальная политика и развитие гражданского общества"</t>
  </si>
  <si>
    <t>"Мероприятия, направленные на формирование здорового образа жизни молодежи"</t>
  </si>
  <si>
    <t>"Обеспечение деятельности муниципальных учреждений отрасли "Физическая культура и спорт", отрасли "Образование""</t>
  </si>
  <si>
    <t>Муниципальная программа муниципального образования Тбилисский район "Развитие культуры Тбилисского района"</t>
  </si>
  <si>
    <t>"Расходы на обеспечение функций органов местного самоуправления"</t>
  </si>
  <si>
    <t>"Руководство и управление в сфере культуры и искусства"</t>
  </si>
  <si>
    <t>"Реализация дополнительных предпрофессиональных общеобразовательных программ в области искусств"</t>
  </si>
  <si>
    <t>Муниципальная программа муниципального образования Тбилисский район "Информационное обслуживание деятельности органов местного самоуправления"</t>
  </si>
  <si>
    <t xml:space="preserve"> Субвенция на осуществление отдельных государственных полномочий по созданию и организации деятельности комиссий по делам несовершеннолетних и защите их прав</t>
  </si>
  <si>
    <t>"Укрепление правопорядка, профилактика правонарушений, усиление борьбы с преступностью в муниципальном образовании Тбилисский район"</t>
  </si>
  <si>
    <t>"Обеспечение деятельности отдела по управлению муниципальным имуществом администрации муниципального образования Тбилисский район"</t>
  </si>
  <si>
    <t>"Повышение пожарной безопасности в  муниципальном образовании Тбилисский район"</t>
  </si>
  <si>
    <t>10 1 05 00000</t>
  </si>
  <si>
    <t>Мероприятия по пожарной безопасности</t>
  </si>
  <si>
    <t>10 1 05 10190</t>
  </si>
  <si>
    <t>200</t>
  </si>
  <si>
    <t>600</t>
  </si>
  <si>
    <t>72 0 00 00000</t>
  </si>
  <si>
    <t>70 1 00 00190</t>
  </si>
  <si>
    <t>70 1 00 00000</t>
  </si>
  <si>
    <t>Подпрограмма "Гармонизация межнациональных отношений и развитие национальных культур в муниципальном образовании Тбилисский район"</t>
  </si>
  <si>
    <t>17 1 01 C0820</t>
  </si>
  <si>
    <t>400</t>
  </si>
  <si>
    <t>19 1 04 00000</t>
  </si>
  <si>
    <t>19 1 04 10480</t>
  </si>
  <si>
    <t>"Организация и проведение районных мероприятий в области агропромышленного комплекса"</t>
  </si>
  <si>
    <t xml:space="preserve">Проведение мероприятий районного праздника "День Урожая" </t>
  </si>
  <si>
    <t>09 1 01 S2820</t>
  </si>
  <si>
    <t>Федеральный проект "Безопасность дорожного движения"</t>
  </si>
  <si>
    <t>19 1 01 60910</t>
  </si>
  <si>
    <t xml:space="preserve">Субвенции на осуществление отдельных государственных полномочий Краснодарского края по поддержке сельскохозяйственного производства </t>
  </si>
  <si>
    <t>Субвенции на осуществление государственных полномочий Краснодарского края в области обращения с животными, предусмотренных законодательством в области обращения с животными, в том числе организации мероприятий при осуществлении деятельности по обращению с животными без владельцев на территории муниципальных образований Краснодарского края</t>
  </si>
  <si>
    <t>"Организация мероприятий при осуществлении деятельности по обращению с животными без владельцев на территории муниципального образования Тбилисский район"</t>
  </si>
  <si>
    <t>Подпрограмма "Профилактика терроризма и экстремизма в муниципальном образовании Тбилисский район"</t>
  </si>
  <si>
    <t>Обслуживание лицензионной физической охраны</t>
  </si>
  <si>
    <t>Мероприятия в области дошкольного образования</t>
  </si>
  <si>
    <t>10 2 01 10300</t>
  </si>
  <si>
    <t>10 2 00 00000</t>
  </si>
  <si>
    <t>10 2 01 00000</t>
  </si>
  <si>
    <t>10 2 01 10290</t>
  </si>
  <si>
    <t>10 2 03 10310</t>
  </si>
  <si>
    <t xml:space="preserve">Комплексные меры  по профилактике терроризма </t>
  </si>
  <si>
    <t>10 2 03 10200</t>
  </si>
  <si>
    <t>03 1 01 63110</t>
  </si>
  <si>
    <t>10 2 03 00000</t>
  </si>
  <si>
    <t>Проведение информационно-пропагандистского сопровождения антитеррористической деятельности на территории муниципального образования Тбилисский район</t>
  </si>
  <si>
    <t xml:space="preserve">Мероприятия в области жилищного хозяйства </t>
  </si>
  <si>
    <t>01 1 02 L3040</t>
  </si>
  <si>
    <t>Субвенция на осуществление отдельных государственных полномочий по оплате проезда детей-сирот и детей, оставшихся без попечения родителей, находящихся под опекой (попечительством), включая предварительную опеку (попечительство), переданных на воспитание в приемную семью или на  патронатное воспитание, к месту лечения и обратно</t>
  </si>
  <si>
    <t>Субвенция на осуществление отдельных государственных полномочий Краснодарского края по поддержке сельскохозяйственного производства</t>
  </si>
  <si>
    <t>Субвенция на осуществление полномочий по составлению (изменению) списков кандидатов в присяжные заседатели федеральных судов общей юриспруденции в Российской Федерации</t>
  </si>
  <si>
    <t>Субвенция на осуществление отдельных государственных полномочий по обеспечению жилыми помещениями детей сирот и детей, оставшихся без попечения родителей, лиц из числа детей сирот и детей, оставшихся без попечения родителей, в соответствии с Законом Краснодарского края "Об обеспечении дополнительных гарантий прав на имущество и жилое помещение детей сирот и детей, оставшихся без попечения родителей, в Краснодарском крае"</t>
  </si>
  <si>
    <t>Субвенция на осуществление отдельных государственных полномочий по материально-техническому обеспечению пунктов проведения экзаменов для государственной итоговой аттестации по бразовательным программам основного общего и среднего общего образования и выплате педагогическим работникам, участвующим в проведении государственной итоговой аттестации
по образовательным программам основного общего и среднего общего образования, компенсации за работу по подготовке и проведению указанной государственной итоговой аттестации</t>
  </si>
  <si>
    <t>Субвенция на осуществление отдельных государственных полномочий Краснодарского края по обеспечению отдыха детей в каникулярное время в профильных лагерях, организованных муниципальными общеобразовательными организациями Краснодарского края</t>
  </si>
  <si>
    <t xml:space="preserve">(муниципальным программным и непрограммным </t>
  </si>
  <si>
    <t>01 1 01 10300</t>
  </si>
  <si>
    <t>Проведение углубленного медицинского осмотра занимающихся на отделениях по видам спорта</t>
  </si>
  <si>
    <t>09 1 01 10540</t>
  </si>
  <si>
    <t>Профилактика терроризма в части обеспечения инженерно-технической защищенности</t>
  </si>
  <si>
    <t>10 2 02 00000</t>
  </si>
  <si>
    <t>10 2 02 S0460</t>
  </si>
  <si>
    <t>Субвенция на осуществление отдельных государственных полномочий Краснодарского края на обеспечение выплат ежемесячного денежного вознаграждения за классное руководство педагогическим работникам муниципальных общеобразовательных организаций</t>
  </si>
  <si>
    <t xml:space="preserve">Субвенция на осуществление отдельных  государственных полномочий  Краснодарского края по организации оздоровления и отдыха детей 
</t>
  </si>
  <si>
    <t>72 2 00 69170</t>
  </si>
  <si>
    <t>72 2 00 69180</t>
  </si>
  <si>
    <t>72 2 00 69190</t>
  </si>
  <si>
    <t>72 2 00 69200</t>
  </si>
  <si>
    <t>17 1 02 69100</t>
  </si>
  <si>
    <t>17 1 02 69120</t>
  </si>
  <si>
    <t>17 1 02 69130</t>
  </si>
  <si>
    <t>Субвенция на осуществление отдельных государственных полномочий по обеспечению бесплатным двухразовым питанием детей-инвалидов (инвалидов), не являющихся обучающимися с ограниченными возможностями здоровья, получающих начальное общее, основное общее и среднее общее образование в муниципальных общеобразовательных организациях</t>
  </si>
  <si>
    <t>01 1 02 63540</t>
  </si>
  <si>
    <t>01 1 02 S3550</t>
  </si>
  <si>
    <t xml:space="preserve">Предоставление субсидий муниципальным бюджетным, автономным учреждениям и иным некоммерческим организациям </t>
  </si>
  <si>
    <t>01 1 01 53032</t>
  </si>
  <si>
    <t>07 1 02 00000</t>
  </si>
  <si>
    <t>07 1 02 10430</t>
  </si>
  <si>
    <t>07 1 04 00000</t>
  </si>
  <si>
    <t>07 1 04 10430</t>
  </si>
  <si>
    <t>07 1 05 00000</t>
  </si>
  <si>
    <t>07 1 05 10430</t>
  </si>
  <si>
    <t>15 1 04 00000</t>
  </si>
  <si>
    <t>04 1 32 00000</t>
  </si>
  <si>
    <t>04 1 32 10550</t>
  </si>
  <si>
    <t>13 1 04 00000</t>
  </si>
  <si>
    <t>13 1 04 10240</t>
  </si>
  <si>
    <t>22 0 00 00000</t>
  </si>
  <si>
    <t>Муниципальная программа муниципального образования Тбилисский район "Развитие жилищно-коммунального хозяйства муниципального образования Тбилисский район"</t>
  </si>
  <si>
    <t>"Обращение с твердыми коммунальными отходами на территории муниципального образования Тбилисский район"</t>
  </si>
  <si>
    <t>"Обустройство контейнерных площадок твердых коммунальных отходов на территории муниципального образования Тбилисский район"</t>
  </si>
  <si>
    <t>Мероприятия по обращению с твердыми коммунальными отходами</t>
  </si>
  <si>
    <t>22 2 00 00000</t>
  </si>
  <si>
    <t>22 2 02 00000</t>
  </si>
  <si>
    <t>22 2 02 10590</t>
  </si>
  <si>
    <t>"Строительство сети газораспределения х.Песчаный Тбилисского района Краснодарского края, 1 этап строительства, Распределительный газопровод высокого давления с установкой ГРГПП №1 по ул.Выездной. Распределительные газопроводы низкого давления"</t>
  </si>
  <si>
    <t>"Субсидии в целях возмещения   недополученных доходов  и (или) финансового обеспечения (возмещения) затрат в связи с производством (реализацией) товаров, выполнением работ, оказанием услуг"</t>
  </si>
  <si>
    <t xml:space="preserve">Мероприятия по предоставлению субсидий муниципальным унитарным предприятиям </t>
  </si>
  <si>
    <t xml:space="preserve">"Информационное продвижение инвестиционного потенциала района" </t>
  </si>
  <si>
    <t>Формирование и продвижение экономического и инвестиционно привлекательного образа муниципального образования Тбилисский район</t>
  </si>
  <si>
    <t>"Подготовка и проведение мероприятий в сфере экономического и инвестиционного развития района"</t>
  </si>
  <si>
    <t xml:space="preserve">"Участие в сельскохозяйственной ярмарке" </t>
  </si>
  <si>
    <t>18 1 02 00000</t>
  </si>
  <si>
    <t>18 1 02 10360</t>
  </si>
  <si>
    <t>18 1 03 00000</t>
  </si>
  <si>
    <t>18 1 03 10360</t>
  </si>
  <si>
    <t>"Информационное обслуживание деятельности органов местного самоуправления на телевидении"</t>
  </si>
  <si>
    <t>"Информационное обслуживание деятельности органов местного самоуправления в сети Интернет"</t>
  </si>
  <si>
    <t>18 1 04 00000</t>
  </si>
  <si>
    <t>18 1 04 10360</t>
  </si>
  <si>
    <t>"Информационное обслуживание деятельности органов местного самоуправления на радио"</t>
  </si>
  <si>
    <t xml:space="preserve">"Организация и проведение социально значимых мероприятий, направленных на поддержку семьи и детей, укрепление семейных ценностей и традиций с определением категории детей" </t>
  </si>
  <si>
    <t xml:space="preserve">Мероприятие по приобретению новогодних подарков </t>
  </si>
  <si>
    <t>03 1 02 00000</t>
  </si>
  <si>
    <t>03 1 02 10280</t>
  </si>
  <si>
    <t>10 1 R3 00000</t>
  </si>
  <si>
    <t>10 1 R3 S2470</t>
  </si>
  <si>
    <t>11 1 03 L5190</t>
  </si>
  <si>
    <t>"Строительство, реконструкция, капитальный ремонт, ремонт и содержание автомобильных дорог общего пользования местного значения, включенных в реестр имущества муниципального образования Тбилисский район"</t>
  </si>
  <si>
    <t>Капитальный ремонт, ремонт и содержание автомобильных дорог общего пользования, проходящих вне населенных пунктов</t>
  </si>
  <si>
    <t>17 1 01 R0820</t>
  </si>
  <si>
    <t>15 1 04 10090</t>
  </si>
  <si>
    <t>(тыс. рублей)</t>
  </si>
  <si>
    <t>А.А. Ерошенко</t>
  </si>
  <si>
    <t>Исполняющий обязанности</t>
  </si>
  <si>
    <t>заместителя главы муниципального</t>
  </si>
  <si>
    <t>начальника финансового управления</t>
  </si>
  <si>
    <t>УТВЕРЖДЕНО</t>
  </si>
  <si>
    <t>решением Совета муниципального</t>
  </si>
  <si>
    <t>образования Тбилисский район</t>
  </si>
  <si>
    <t>от ______________  № _____</t>
  </si>
  <si>
    <t>99 9 00 10600</t>
  </si>
  <si>
    <t>Поддержка и развитие кубанского казачества в муниципальном образовании Тбилисский район</t>
  </si>
  <si>
    <t xml:space="preserve">"Создание системы комплексного обеспечения безопасности жизнедеятельности муниципального образования Тбилисский район"   </t>
  </si>
  <si>
    <t>Создание системы комплексного обеспечения безопасности жизнедеятельности</t>
  </si>
  <si>
    <t>10 1 04 00000</t>
  </si>
  <si>
    <t>10 1 04 10180</t>
  </si>
  <si>
    <t>Организация газоснабжения населения (поселений) (строительство подводящих газопроводов, распределительных газопроводов) (краевой бюджет)</t>
  </si>
  <si>
    <t>Организация газоснабжения населения (поселений) (строительство подводящих газопроводов, распределительных газопроводов) (софинансирование)</t>
  </si>
  <si>
    <t xml:space="preserve">«Проведение рекультивации на объекте: полигон временного хранения твердых коммунальных отходов, расположенного по адресу: 1,4 км на запад от станицы Тбилисской, кадастровый номер: 23:29:0304310:74» </t>
  </si>
  <si>
    <t>22 2 01 00000</t>
  </si>
  <si>
    <t>22 2 01 10590</t>
  </si>
  <si>
    <t>Предоставление социальных выплат молодым семьям на приобретение (строительство) жилья в рамках реализации мероприятия по обеспечению жильем молодых семей (краевой бюджет)</t>
  </si>
  <si>
    <t>Предоставление социальных выплат молодым семьям на приобретение (строительство) жилья в рамках реализации мероприятия по обеспечению жильем молодых семей (софинансирование)</t>
  </si>
  <si>
    <t>74 1 00 10010</t>
  </si>
  <si>
    <t>21 1 05 10010</t>
  </si>
  <si>
    <t>Организация бесплатного горячего питания обучающихся по образовательным программам начального общего образование в муниципальных образовательных организациях (краевой бюджет)</t>
  </si>
  <si>
    <t>Организация бесплатного горячего питания обучающихся по образовательным программам начального общего образование в  муниципальных образовательных организациях (софинансирование)</t>
  </si>
  <si>
    <t>Организация и обеспечение бесплатным горячим питанием обучающихся с ограниченными возможностями здоровья в муниципальных общеобразовательных организациях (краевой бюджет)</t>
  </si>
  <si>
    <t>Организация и обеспечение бесплатным горячим питанием обучающихся с ограниченными возможностями здоровья в муниципальных общеобразовательных организациях (софинансирование)</t>
  </si>
  <si>
    <t>Обеспечение функционирования персонифицированного финансирования дополнительного образования детей</t>
  </si>
  <si>
    <t>01 1 01 10520</t>
  </si>
  <si>
    <t>01 1 02 10010</t>
  </si>
  <si>
    <t>800</t>
  </si>
  <si>
    <t>Мероприятия по профилактике терроризма  в части обеспечения инженерно-технической защищенности муниципальных образовательных организаций (софинансирование)</t>
  </si>
  <si>
    <t>Организация библиотечного облуживания населения, комплектование и обеспечение сохранности библиотечных фондов библиотек поселений, межпоселенческих библиотек (краевой бюджет)</t>
  </si>
  <si>
    <t>Организация библиотечного облуживания населения, комплектование и обеспечение сохранности библиотечных фондов библиотек поселений, межпоселенческих библиотек (софинансирование)</t>
  </si>
  <si>
    <t>Обеспечение условий для развития физической культуры и массового спорта в части оплаты труда инструкторов по спорту (краевой бюджет)</t>
  </si>
  <si>
    <t>Обеспечение условий для развития физической культуры и массового спорта в части оплаты труда инструкторов по спорту (софинансирование)</t>
  </si>
  <si>
    <t>Утверждено на 2025 год</t>
  </si>
  <si>
    <t>Утверждено на 2026 год</t>
  </si>
  <si>
    <t>"Газификация хут.Екатеринославского Марьинского сельского поселения Тбилисского района"</t>
  </si>
  <si>
    <t>13 1 07 00000</t>
  </si>
  <si>
    <t>13 1 07 S0620</t>
  </si>
  <si>
    <t>13 1 07 10240</t>
  </si>
  <si>
    <t>"Многофункциональная  спортивно-игровая площадка с зоной уличных тренажеров и воркаута в станице Тбилисской"</t>
  </si>
  <si>
    <t>04 1 38 00000</t>
  </si>
  <si>
    <t>04 1 38 10350</t>
  </si>
  <si>
    <t>"Малобюджетный спортивный зал в шаговой доступности по адресу: Краснодарский край, Тбилисский район, село Ванновское, улица Гагарина 4А"</t>
  </si>
  <si>
    <t xml:space="preserve">Мероприятия в области физической культуры </t>
  </si>
  <si>
    <t>04 1 39 00000</t>
  </si>
  <si>
    <t>04 1 39 10340</t>
  </si>
  <si>
    <t>Мероприятия по предупреждению детского дорожно-транспортного травматизма (краевой бюджет)</t>
  </si>
  <si>
    <t>Мероприятия по предупреждению детского дорожно-транспортного травматизма (софинансирование)</t>
  </si>
  <si>
    <t>Условно утвержденные расходы</t>
  </si>
  <si>
    <t>99 9 99 99999</t>
  </si>
  <si>
    <t>классификации расходов бюджетов на 2025 и 2026 годы</t>
  </si>
  <si>
    <t>Приложение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</si>
</sst>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6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0"/>
      <name val="Arial"/>
      <family val="2"/>
    </font>
    <font>
      <b/>
      <sz val="18"/>
      <color theme="1"/>
      <name val="Times New Roman"/>
      <family val="1"/>
      <charset val="204"/>
    </font>
    <font>
      <sz val="15"/>
      <name val="Times New Roman"/>
      <family val="1"/>
      <charset val="204"/>
    </font>
    <font>
      <sz val="20"/>
      <color theme="1"/>
      <name val="Times New Roman"/>
      <family val="1"/>
      <charset val="204"/>
    </font>
    <font>
      <sz val="18"/>
      <name val="Times New Roman"/>
      <family val="1"/>
      <charset val="204"/>
    </font>
    <font>
      <b/>
      <sz val="15"/>
      <name val="Times New Roman"/>
      <family val="1"/>
      <charset val="204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6" fillId="0" borderId="0"/>
    <xf numFmtId="0" fontId="7" fillId="0" borderId="0"/>
    <xf numFmtId="0" fontId="8" fillId="0" borderId="0"/>
    <xf numFmtId="0" fontId="14" fillId="0" borderId="0"/>
  </cellStyleXfs>
  <cellXfs count="176">
    <xf numFmtId="0" fontId="0" fillId="0" borderId="0" xfId="0"/>
    <xf numFmtId="164" fontId="0" fillId="0" borderId="0" xfId="0" applyNumberFormat="1"/>
    <xf numFmtId="0" fontId="1" fillId="0" borderId="0" xfId="0" applyFont="1"/>
    <xf numFmtId="0" fontId="0" fillId="3" borderId="0" xfId="0" applyFill="1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/>
    <xf numFmtId="49" fontId="2" fillId="0" borderId="0" xfId="0" applyNumberFormat="1" applyFont="1" applyBorder="1" applyAlignment="1">
      <alignment horizontal="left"/>
    </xf>
    <xf numFmtId="0" fontId="3" fillId="2" borderId="1" xfId="0" applyFont="1" applyFill="1" applyBorder="1" applyAlignment="1">
      <alignment vertical="center" wrapText="1"/>
    </xf>
    <xf numFmtId="0" fontId="2" fillId="2" borderId="6" xfId="0" applyFont="1" applyFill="1" applyBorder="1" applyAlignment="1">
      <alignment vertical="center" wrapText="1"/>
    </xf>
    <xf numFmtId="0" fontId="2" fillId="0" borderId="0" xfId="0" applyFont="1" applyAlignment="1">
      <alignment horizontal="left"/>
    </xf>
    <xf numFmtId="0" fontId="2" fillId="0" borderId="0" xfId="0" applyFont="1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vertical="top" wrapText="1"/>
    </xf>
    <xf numFmtId="0" fontId="0" fillId="2" borderId="0" xfId="0" applyFill="1"/>
    <xf numFmtId="0" fontId="0" fillId="0" borderId="0" xfId="0" applyFill="1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/>
    <xf numFmtId="0" fontId="2" fillId="2" borderId="8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2" fillId="2" borderId="8" xfId="0" applyFont="1" applyFill="1" applyBorder="1" applyAlignment="1">
      <alignment vertical="center"/>
    </xf>
    <xf numFmtId="49" fontId="4" fillId="0" borderId="1" xfId="1" applyNumberFormat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vertical="top" wrapText="1"/>
    </xf>
    <xf numFmtId="49" fontId="4" fillId="0" borderId="1" xfId="1" applyNumberFormat="1" applyFont="1" applyFill="1" applyBorder="1" applyAlignment="1">
      <alignment horizontal="center" wrapText="1"/>
    </xf>
    <xf numFmtId="0" fontId="4" fillId="2" borderId="1" xfId="1" applyFont="1" applyFill="1" applyBorder="1" applyAlignment="1">
      <alignment vertical="top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0" borderId="0" xfId="0" applyFont="1" applyFill="1"/>
    <xf numFmtId="0" fontId="2" fillId="2" borderId="0" xfId="0" applyFont="1" applyFill="1"/>
    <xf numFmtId="0" fontId="5" fillId="0" borderId="0" xfId="0" applyFont="1"/>
    <xf numFmtId="0" fontId="5" fillId="0" borderId="0" xfId="0" applyFont="1" applyAlignment="1">
      <alignment horizontal="left"/>
    </xf>
    <xf numFmtId="0" fontId="2" fillId="2" borderId="1" xfId="0" applyFont="1" applyFill="1" applyBorder="1" applyAlignment="1">
      <alignment vertical="center" wrapText="1"/>
    </xf>
    <xf numFmtId="0" fontId="5" fillId="0" borderId="0" xfId="0" applyFont="1" applyAlignment="1">
      <alignment horizontal="center"/>
    </xf>
    <xf numFmtId="0" fontId="2" fillId="2" borderId="1" xfId="0" applyFont="1" applyFill="1" applyBorder="1" applyAlignment="1">
      <alignment vertical="center" wrapText="1"/>
    </xf>
    <xf numFmtId="0" fontId="4" fillId="2" borderId="1" xfId="1" applyFont="1" applyFill="1" applyBorder="1" applyAlignment="1">
      <alignment horizontal="left" vertical="top" wrapText="1"/>
    </xf>
    <xf numFmtId="49" fontId="4" fillId="2" borderId="1" xfId="1" applyNumberFormat="1" applyFont="1" applyFill="1" applyBorder="1" applyAlignment="1">
      <alignment horizontal="center" wrapText="1"/>
    </xf>
    <xf numFmtId="0" fontId="5" fillId="0" borderId="0" xfId="0" applyFont="1" applyAlignment="1"/>
    <xf numFmtId="0" fontId="2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top" wrapText="1"/>
    </xf>
    <xf numFmtId="49" fontId="10" fillId="2" borderId="1" xfId="0" applyNumberFormat="1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top" wrapText="1"/>
    </xf>
    <xf numFmtId="0" fontId="10" fillId="2" borderId="1" xfId="0" applyFont="1" applyFill="1" applyBorder="1" applyAlignment="1">
      <alignment vertical="top" wrapText="1"/>
    </xf>
    <xf numFmtId="0" fontId="5" fillId="0" borderId="0" xfId="0" applyFont="1" applyAlignment="1"/>
    <xf numFmtId="0" fontId="0" fillId="0" borderId="0" xfId="0" applyAlignment="1">
      <alignment horizontal="center"/>
    </xf>
    <xf numFmtId="0" fontId="3" fillId="2" borderId="0" xfId="0" applyFont="1" applyFill="1" applyBorder="1" applyAlignment="1">
      <alignment vertical="center" wrapText="1"/>
    </xf>
    <xf numFmtId="0" fontId="3" fillId="2" borderId="0" xfId="0" applyFont="1" applyFill="1" applyBorder="1" applyAlignment="1">
      <alignment vertical="center"/>
    </xf>
    <xf numFmtId="0" fontId="0" fillId="0" borderId="0" xfId="0"/>
    <xf numFmtId="0" fontId="2" fillId="0" borderId="0" xfId="0" applyFont="1"/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5" fillId="0" borderId="0" xfId="0" applyFont="1" applyAlignment="1"/>
    <xf numFmtId="0" fontId="2" fillId="2" borderId="2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vertical="center" wrapText="1"/>
    </xf>
    <xf numFmtId="0" fontId="3" fillId="2" borderId="1" xfId="0" applyFont="1" applyFill="1" applyBorder="1"/>
    <xf numFmtId="0" fontId="3" fillId="2" borderId="3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49" fontId="4" fillId="2" borderId="1" xfId="0" applyNumberFormat="1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/>
    </xf>
    <xf numFmtId="0" fontId="2" fillId="2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 wrapText="1"/>
    </xf>
    <xf numFmtId="0" fontId="10" fillId="0" borderId="0" xfId="1" applyFont="1" applyAlignment="1">
      <alignment wrapText="1"/>
    </xf>
    <xf numFmtId="49" fontId="10" fillId="2" borderId="1" xfId="1" applyNumberFormat="1" applyFont="1" applyFill="1" applyBorder="1" applyAlignment="1">
      <alignment horizontal="center" wrapText="1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 vertical="center"/>
    </xf>
    <xf numFmtId="0" fontId="12" fillId="0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49" fontId="4" fillId="2" borderId="1" xfId="1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top" wrapText="1"/>
    </xf>
    <xf numFmtId="0" fontId="13" fillId="0" borderId="1" xfId="0" applyFont="1" applyFill="1" applyBorder="1" applyAlignment="1">
      <alignment horizontal="left" vertical="top" wrapText="1"/>
    </xf>
    <xf numFmtId="49" fontId="4" fillId="0" borderId="1" xfId="0" applyNumberFormat="1" applyFont="1" applyFill="1" applyBorder="1" applyAlignment="1">
      <alignment horizontal="center" wrapText="1"/>
    </xf>
    <xf numFmtId="0" fontId="10" fillId="2" borderId="2" xfId="0" applyFont="1" applyFill="1" applyBorder="1" applyAlignment="1">
      <alignment vertical="top" wrapText="1"/>
    </xf>
    <xf numFmtId="49" fontId="4" fillId="2" borderId="1" xfId="0" applyNumberFormat="1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left" vertical="top" wrapText="1"/>
    </xf>
    <xf numFmtId="49" fontId="10" fillId="0" borderId="1" xfId="1" applyNumberFormat="1" applyFont="1" applyFill="1" applyBorder="1" applyAlignment="1">
      <alignment horizontal="center" wrapText="1"/>
    </xf>
    <xf numFmtId="0" fontId="4" fillId="0" borderId="1" xfId="1" applyFont="1" applyFill="1" applyBorder="1" applyAlignment="1">
      <alignment vertical="top" wrapText="1"/>
    </xf>
    <xf numFmtId="0" fontId="5" fillId="0" borderId="0" xfId="0" applyFont="1" applyAlignment="1">
      <alignment horizontal="left"/>
    </xf>
    <xf numFmtId="0" fontId="12" fillId="0" borderId="0" xfId="0" applyFont="1" applyFill="1" applyAlignment="1">
      <alignment horizontal="right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/>
    <xf numFmtId="0" fontId="0" fillId="0" borderId="0" xfId="0" applyAlignment="1"/>
    <xf numFmtId="0" fontId="5" fillId="0" borderId="0" xfId="0" applyFont="1" applyAlignment="1"/>
    <xf numFmtId="0" fontId="0" fillId="0" borderId="0" xfId="0" applyAlignment="1"/>
    <xf numFmtId="0" fontId="11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10" fillId="2" borderId="1" xfId="1" applyFont="1" applyFill="1" applyBorder="1" applyAlignment="1">
      <alignment horizontal="left" vertical="top" wrapText="1"/>
    </xf>
    <xf numFmtId="0" fontId="10" fillId="2" borderId="1" xfId="1" applyFont="1" applyFill="1" applyBorder="1" applyAlignment="1">
      <alignment vertical="top" wrapText="1"/>
    </xf>
    <xf numFmtId="0" fontId="10" fillId="0" borderId="1" xfId="1" applyFont="1" applyFill="1" applyBorder="1" applyAlignment="1">
      <alignment horizontal="left" vertical="top" wrapText="1"/>
    </xf>
    <xf numFmtId="0" fontId="10" fillId="2" borderId="1" xfId="1" applyFont="1" applyFill="1" applyBorder="1" applyAlignment="1">
      <alignment horizontal="left" vertical="top" wrapText="1"/>
    </xf>
    <xf numFmtId="49" fontId="10" fillId="0" borderId="1" xfId="1" applyNumberFormat="1" applyFont="1" applyFill="1" applyBorder="1" applyAlignment="1">
      <alignment horizontal="center" wrapText="1"/>
    </xf>
    <xf numFmtId="49" fontId="4" fillId="2" borderId="1" xfId="1" applyNumberFormat="1" applyFont="1" applyFill="1" applyBorder="1" applyAlignment="1">
      <alignment horizontal="center" wrapText="1"/>
    </xf>
    <xf numFmtId="0" fontId="0" fillId="0" borderId="0" xfId="0" applyAlignment="1">
      <alignment horizontal="left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Alignment="1"/>
    <xf numFmtId="0" fontId="2" fillId="2" borderId="1" xfId="0" applyFont="1" applyFill="1" applyBorder="1" applyAlignment="1">
      <alignment horizontal="center" vertical="center" wrapText="1"/>
    </xf>
    <xf numFmtId="0" fontId="10" fillId="2" borderId="1" xfId="1" applyFont="1" applyFill="1" applyBorder="1" applyAlignment="1">
      <alignment vertical="top" wrapText="1"/>
    </xf>
    <xf numFmtId="0" fontId="2" fillId="0" borderId="1" xfId="4" applyFont="1" applyFill="1" applyBorder="1" applyAlignment="1">
      <alignment vertical="center" wrapText="1"/>
    </xf>
    <xf numFmtId="49" fontId="4" fillId="2" borderId="1" xfId="1" applyNumberFormat="1" applyFont="1" applyFill="1" applyBorder="1" applyAlignment="1">
      <alignment horizontal="center" wrapText="1"/>
    </xf>
    <xf numFmtId="0" fontId="10" fillId="0" borderId="2" xfId="1" applyFont="1" applyBorder="1" applyAlignment="1">
      <alignment horizontal="center" wrapText="1"/>
    </xf>
    <xf numFmtId="0" fontId="10" fillId="2" borderId="1" xfId="1" applyFont="1" applyFill="1" applyBorder="1" applyAlignment="1">
      <alignment horizontal="left" vertical="top" wrapText="1"/>
    </xf>
    <xf numFmtId="49" fontId="10" fillId="2" borderId="1" xfId="1" applyNumberFormat="1" applyFont="1" applyFill="1" applyBorder="1" applyAlignment="1">
      <alignment horizontal="left" vertical="top" wrapText="1"/>
    </xf>
    <xf numFmtId="0" fontId="10" fillId="2" borderId="1" xfId="1" applyFont="1" applyFill="1" applyBorder="1" applyAlignment="1">
      <alignment vertical="top" wrapText="1"/>
    </xf>
    <xf numFmtId="49" fontId="10" fillId="2" borderId="1" xfId="1" applyNumberFormat="1" applyFont="1" applyFill="1" applyBorder="1" applyAlignment="1">
      <alignment horizontal="center" wrapText="1"/>
    </xf>
    <xf numFmtId="0" fontId="10" fillId="2" borderId="1" xfId="1" applyFont="1" applyFill="1" applyBorder="1" applyAlignment="1">
      <alignment vertical="top" wrapText="1"/>
    </xf>
    <xf numFmtId="0" fontId="10" fillId="0" borderId="1" xfId="1" applyFont="1" applyFill="1" applyBorder="1" applyAlignment="1">
      <alignment horizontal="left" vertical="top" wrapText="1"/>
    </xf>
    <xf numFmtId="49" fontId="10" fillId="2" borderId="1" xfId="1" applyNumberFormat="1" applyFont="1" applyFill="1" applyBorder="1" applyAlignment="1">
      <alignment horizontal="center" wrapText="1"/>
    </xf>
    <xf numFmtId="0" fontId="10" fillId="2" borderId="1" xfId="1" applyFont="1" applyFill="1" applyBorder="1" applyAlignment="1">
      <alignment horizontal="left" vertical="top" wrapText="1"/>
    </xf>
    <xf numFmtId="0" fontId="10" fillId="2" borderId="1" xfId="1" applyFont="1" applyFill="1" applyBorder="1" applyAlignment="1">
      <alignment horizontal="left" vertical="top" wrapText="1"/>
    </xf>
    <xf numFmtId="0" fontId="2" fillId="2" borderId="2" xfId="0" applyFont="1" applyFill="1" applyBorder="1"/>
    <xf numFmtId="165" fontId="3" fillId="0" borderId="1" xfId="0" applyNumberFormat="1" applyFont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  <xf numFmtId="0" fontId="2" fillId="2" borderId="3" xfId="0" applyFont="1" applyFill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5" fillId="0" borderId="0" xfId="0" applyFont="1" applyAlignment="1">
      <alignment horizontal="right"/>
    </xf>
    <xf numFmtId="0" fontId="0" fillId="0" borderId="0" xfId="0" applyAlignment="1"/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4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5" fillId="0" borderId="0" xfId="0" applyFont="1" applyAlignment="1"/>
    <xf numFmtId="0" fontId="2" fillId="2" borderId="3" xfId="0" applyFont="1" applyFill="1" applyBorder="1" applyAlignment="1"/>
    <xf numFmtId="0" fontId="0" fillId="0" borderId="2" xfId="0" applyBorder="1" applyAlignment="1"/>
    <xf numFmtId="0" fontId="2" fillId="2" borderId="3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/>
    </xf>
    <xf numFmtId="165" fontId="2" fillId="0" borderId="3" xfId="0" applyNumberFormat="1" applyFont="1" applyBorder="1" applyAlignment="1">
      <alignment horizontal="center" vertical="center"/>
    </xf>
    <xf numFmtId="165" fontId="0" fillId="0" borderId="2" xfId="0" applyNumberFormat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0" fontId="11" fillId="0" borderId="0" xfId="0" applyFont="1" applyAlignment="1">
      <alignment horizontal="left"/>
    </xf>
    <xf numFmtId="0" fontId="0" fillId="0" borderId="0" xfId="0" applyAlignment="1">
      <alignment horizontal="left"/>
    </xf>
    <xf numFmtId="49" fontId="9" fillId="0" borderId="0" xfId="0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5">
    <cellStyle name="Обычный" xfId="0" builtinId="0"/>
    <cellStyle name="Обычный 2" xfId="2"/>
    <cellStyle name="Обычный 3" xfId="3"/>
    <cellStyle name="Обычный 4" xfId="1"/>
    <cellStyle name="Обычный 5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I440"/>
  <sheetViews>
    <sheetView tabSelected="1" view="pageBreakPreview" topLeftCell="A2" zoomScale="70" zoomScaleNormal="100" zoomScaleSheetLayoutView="70" workbookViewId="0">
      <selection activeCell="E5" sqref="E5:I5"/>
    </sheetView>
  </sheetViews>
  <sheetFormatPr defaultRowHeight="14.4" x14ac:dyDescent="0.3"/>
  <cols>
    <col min="1" max="1" width="3.88671875" customWidth="1"/>
    <col min="2" max="2" width="4" customWidth="1"/>
    <col min="3" max="3" width="5.88671875" customWidth="1"/>
    <col min="4" max="4" width="96" customWidth="1"/>
    <col min="5" max="5" width="20.6640625" customWidth="1"/>
    <col min="6" max="6" width="6.33203125" customWidth="1"/>
    <col min="7" max="7" width="11.6640625" hidden="1" customWidth="1"/>
    <col min="8" max="8" width="19.5546875" style="66" customWidth="1"/>
    <col min="9" max="9" width="18.33203125" style="66" customWidth="1"/>
  </cols>
  <sheetData>
    <row r="2" spans="2:9" s="66" customFormat="1" ht="24.6" customHeight="1" x14ac:dyDescent="0.3">
      <c r="I2" s="109"/>
    </row>
    <row r="3" spans="2:9" s="66" customFormat="1" ht="24.6" customHeight="1" x14ac:dyDescent="0.4">
      <c r="I3" s="111"/>
    </row>
    <row r="4" spans="2:9" s="66" customFormat="1" ht="8.4" customHeight="1" x14ac:dyDescent="0.3">
      <c r="I4" s="110"/>
    </row>
    <row r="5" spans="2:9" s="66" customFormat="1" ht="21" customHeight="1" x14ac:dyDescent="0.45">
      <c r="E5" s="171" t="s">
        <v>447</v>
      </c>
      <c r="F5" s="172"/>
      <c r="G5" s="172"/>
      <c r="H5" s="172"/>
      <c r="I5" s="172"/>
    </row>
    <row r="6" spans="2:9" s="66" customFormat="1" ht="24.6" customHeight="1" x14ac:dyDescent="0.45">
      <c r="E6" s="113"/>
      <c r="F6" s="114"/>
      <c r="G6" s="114"/>
      <c r="H6" s="124"/>
      <c r="I6" s="114"/>
    </row>
    <row r="7" spans="2:9" s="66" customFormat="1" ht="22.95" customHeight="1" x14ac:dyDescent="0.45">
      <c r="E7" s="171" t="s">
        <v>397</v>
      </c>
      <c r="F7" s="172"/>
      <c r="G7" s="172"/>
      <c r="H7" s="172"/>
      <c r="I7" s="172"/>
    </row>
    <row r="8" spans="2:9" s="66" customFormat="1" ht="24" customHeight="1" x14ac:dyDescent="0.45">
      <c r="E8" s="171" t="s">
        <v>398</v>
      </c>
      <c r="F8" s="172"/>
      <c r="G8" s="172"/>
      <c r="H8" s="172"/>
      <c r="I8" s="172"/>
    </row>
    <row r="9" spans="2:9" s="66" customFormat="1" ht="34.950000000000003" customHeight="1" x14ac:dyDescent="0.45">
      <c r="B9" s="67"/>
      <c r="C9" s="40"/>
      <c r="D9" s="40"/>
      <c r="E9" s="171" t="s">
        <v>399</v>
      </c>
      <c r="F9" s="172"/>
      <c r="G9" s="172"/>
      <c r="H9" s="172"/>
      <c r="I9" s="172"/>
    </row>
    <row r="10" spans="2:9" ht="25.2" x14ac:dyDescent="0.45">
      <c r="B10" s="12"/>
      <c r="C10" s="40"/>
      <c r="D10" s="40"/>
      <c r="E10" s="171" t="s">
        <v>400</v>
      </c>
      <c r="F10" s="172"/>
      <c r="G10" s="172"/>
      <c r="H10" s="172"/>
      <c r="I10" s="172"/>
    </row>
    <row r="11" spans="2:9" ht="32.4" customHeight="1" x14ac:dyDescent="0.45">
      <c r="B11" s="12"/>
      <c r="C11" s="40"/>
      <c r="D11" s="40"/>
      <c r="E11" s="87"/>
      <c r="F11" s="88"/>
      <c r="G11" s="105"/>
      <c r="H11" s="105"/>
      <c r="I11" s="111"/>
    </row>
    <row r="12" spans="2:9" ht="25.2" x14ac:dyDescent="0.45">
      <c r="B12" s="12"/>
      <c r="C12" s="40"/>
      <c r="D12" s="40"/>
      <c r="E12" s="87"/>
      <c r="F12" s="89"/>
      <c r="G12" s="105"/>
      <c r="H12" s="105"/>
      <c r="I12" s="112"/>
    </row>
    <row r="13" spans="2:9" s="66" customFormat="1" ht="25.2" x14ac:dyDescent="0.45">
      <c r="B13" s="67"/>
      <c r="C13" s="40"/>
      <c r="D13" s="40"/>
      <c r="E13" s="87"/>
      <c r="F13" s="89"/>
      <c r="G13" s="105"/>
      <c r="H13" s="105"/>
      <c r="I13" s="112"/>
    </row>
    <row r="14" spans="2:9" ht="22.8" x14ac:dyDescent="0.4">
      <c r="B14" s="12"/>
      <c r="C14" s="40"/>
      <c r="D14" s="40"/>
      <c r="E14" s="63"/>
      <c r="F14" s="89"/>
      <c r="G14" s="105"/>
      <c r="H14" s="105"/>
      <c r="I14" s="112"/>
    </row>
    <row r="15" spans="2:9" ht="22.8" x14ac:dyDescent="0.4">
      <c r="B15" s="12"/>
      <c r="C15" s="40"/>
      <c r="D15" s="41"/>
      <c r="E15" s="51"/>
      <c r="F15" s="174"/>
      <c r="G15" s="174"/>
      <c r="H15" s="125"/>
    </row>
    <row r="16" spans="2:9" ht="4.5" customHeight="1" x14ac:dyDescent="0.4">
      <c r="B16" s="12"/>
      <c r="C16" s="40"/>
      <c r="D16" s="41"/>
      <c r="E16" s="43"/>
      <c r="F16" s="174"/>
      <c r="G16" s="175"/>
      <c r="H16" s="126"/>
    </row>
    <row r="17" spans="2:9" ht="23.4" customHeight="1" x14ac:dyDescent="0.4">
      <c r="B17" s="12"/>
      <c r="C17" s="173" t="s">
        <v>261</v>
      </c>
      <c r="D17" s="173"/>
      <c r="E17" s="173"/>
      <c r="F17" s="173"/>
      <c r="G17" s="173"/>
      <c r="H17" s="173"/>
      <c r="I17" s="148"/>
    </row>
    <row r="18" spans="2:9" ht="14.4" hidden="1" customHeight="1" x14ac:dyDescent="0.4">
      <c r="B18" s="12"/>
    </row>
    <row r="19" spans="2:9" ht="22.8" x14ac:dyDescent="0.4">
      <c r="B19" s="12"/>
      <c r="C19" s="173" t="s">
        <v>262</v>
      </c>
      <c r="D19" s="173"/>
      <c r="E19" s="173"/>
      <c r="F19" s="173"/>
      <c r="G19" s="173"/>
      <c r="H19" s="173"/>
      <c r="I19" s="148"/>
    </row>
    <row r="20" spans="2:9" ht="22.8" x14ac:dyDescent="0.4">
      <c r="B20" s="12"/>
      <c r="C20" s="173" t="s">
        <v>325</v>
      </c>
      <c r="D20" s="148"/>
      <c r="E20" s="148"/>
      <c r="F20" s="148"/>
      <c r="G20" s="148"/>
      <c r="H20" s="148"/>
      <c r="I20" s="148"/>
    </row>
    <row r="21" spans="2:9" ht="22.8" x14ac:dyDescent="0.4">
      <c r="B21" s="12"/>
      <c r="C21" s="152" t="s">
        <v>263</v>
      </c>
      <c r="D21" s="152"/>
      <c r="E21" s="152"/>
      <c r="F21" s="152"/>
      <c r="G21" s="152"/>
      <c r="H21" s="152"/>
      <c r="I21" s="148"/>
    </row>
    <row r="22" spans="2:9" ht="22.8" x14ac:dyDescent="0.4">
      <c r="B22" s="12"/>
      <c r="C22" s="173" t="s">
        <v>446</v>
      </c>
      <c r="D22" s="173"/>
      <c r="E22" s="173"/>
      <c r="F22" s="173"/>
      <c r="G22" s="173"/>
      <c r="H22" s="173"/>
      <c r="I22" s="148"/>
    </row>
    <row r="23" spans="2:9" ht="15" customHeight="1" x14ac:dyDescent="0.4">
      <c r="B23" s="12"/>
      <c r="C23" s="12"/>
      <c r="D23" s="11"/>
      <c r="E23" s="8"/>
      <c r="F23" s="8"/>
      <c r="G23" s="8"/>
      <c r="H23" s="8"/>
    </row>
    <row r="24" spans="2:9" ht="18.75" customHeight="1" x14ac:dyDescent="0.4">
      <c r="B24" s="12"/>
      <c r="C24" s="12"/>
      <c r="D24" s="11"/>
      <c r="E24" s="12"/>
      <c r="F24" s="11"/>
      <c r="G24" s="11"/>
      <c r="H24" s="11"/>
      <c r="I24" s="40" t="s">
        <v>392</v>
      </c>
    </row>
    <row r="25" spans="2:9" ht="67.2" customHeight="1" x14ac:dyDescent="0.4">
      <c r="B25" s="12"/>
      <c r="C25" s="6" t="s">
        <v>0</v>
      </c>
      <c r="D25" s="34" t="s">
        <v>1</v>
      </c>
      <c r="E25" s="34" t="s">
        <v>2</v>
      </c>
      <c r="F25" s="34" t="s">
        <v>3</v>
      </c>
      <c r="G25" s="34" t="s">
        <v>31</v>
      </c>
      <c r="H25" s="84" t="s">
        <v>429</v>
      </c>
      <c r="I25" s="84" t="s">
        <v>430</v>
      </c>
    </row>
    <row r="26" spans="2:9" ht="21" x14ac:dyDescent="0.4">
      <c r="B26" s="12"/>
      <c r="C26" s="34">
        <v>1</v>
      </c>
      <c r="D26" s="34">
        <v>2</v>
      </c>
      <c r="E26" s="34">
        <v>3</v>
      </c>
      <c r="F26" s="34">
        <v>4</v>
      </c>
      <c r="G26" s="34"/>
      <c r="H26" s="79">
        <v>5</v>
      </c>
      <c r="I26" s="79">
        <v>6</v>
      </c>
    </row>
    <row r="27" spans="2:9" ht="40.799999999999997" x14ac:dyDescent="0.4">
      <c r="B27" s="12"/>
      <c r="C27" s="13">
        <v>1</v>
      </c>
      <c r="D27" s="9" t="s">
        <v>265</v>
      </c>
      <c r="E27" s="13" t="s">
        <v>4</v>
      </c>
      <c r="F27" s="13"/>
      <c r="G27" s="15"/>
      <c r="H27" s="143">
        <f>H28+H51</f>
        <v>837409.50000000012</v>
      </c>
      <c r="I27" s="143">
        <f>I28+I51</f>
        <v>790173.5</v>
      </c>
    </row>
    <row r="28" spans="2:9" ht="60.6" customHeight="1" x14ac:dyDescent="0.4">
      <c r="B28" s="12"/>
      <c r="C28" s="34"/>
      <c r="D28" s="33" t="s">
        <v>257</v>
      </c>
      <c r="E28" s="91" t="s">
        <v>5</v>
      </c>
      <c r="F28" s="91"/>
      <c r="G28" s="55"/>
      <c r="H28" s="144">
        <f>H29+H33+H42+H49+H35+H37+H39+H46</f>
        <v>751465.10000000009</v>
      </c>
      <c r="I28" s="144">
        <f>I29+I33+I42+I49+I35+I37+I39+I46</f>
        <v>736138.9</v>
      </c>
    </row>
    <row r="29" spans="2:9" ht="50.25" customHeight="1" x14ac:dyDescent="0.4">
      <c r="B29" s="12"/>
      <c r="C29" s="7"/>
      <c r="D29" s="44" t="s">
        <v>79</v>
      </c>
      <c r="E29" s="91" t="s">
        <v>8</v>
      </c>
      <c r="F29" s="91"/>
      <c r="G29" s="55"/>
      <c r="H29" s="144">
        <f>H30+H31+H32</f>
        <v>201140.1</v>
      </c>
      <c r="I29" s="144">
        <f>I30+I31+I32</f>
        <v>202015.1</v>
      </c>
    </row>
    <row r="30" spans="2:9" ht="21" x14ac:dyDescent="0.4">
      <c r="B30" s="12"/>
      <c r="C30" s="153"/>
      <c r="D30" s="145" t="s">
        <v>6</v>
      </c>
      <c r="E30" s="156" t="s">
        <v>8</v>
      </c>
      <c r="F30" s="156">
        <v>600</v>
      </c>
      <c r="G30" s="55">
        <v>1</v>
      </c>
      <c r="H30" s="144">
        <v>84883.8</v>
      </c>
      <c r="I30" s="144">
        <v>84883.8</v>
      </c>
    </row>
    <row r="31" spans="2:9" ht="21" x14ac:dyDescent="0.4">
      <c r="B31" s="12"/>
      <c r="C31" s="153"/>
      <c r="D31" s="154"/>
      <c r="E31" s="157"/>
      <c r="F31" s="157"/>
      <c r="G31" s="55">
        <v>2</v>
      </c>
      <c r="H31" s="144">
        <v>104111.8</v>
      </c>
      <c r="I31" s="144">
        <v>104836.8</v>
      </c>
    </row>
    <row r="32" spans="2:9" ht="22.5" customHeight="1" x14ac:dyDescent="0.4">
      <c r="B32" s="12"/>
      <c r="C32" s="153"/>
      <c r="D32" s="155"/>
      <c r="E32" s="158"/>
      <c r="F32" s="158"/>
      <c r="G32" s="55">
        <v>3</v>
      </c>
      <c r="H32" s="144">
        <v>12144.5</v>
      </c>
      <c r="I32" s="144">
        <v>12294.5</v>
      </c>
    </row>
    <row r="33" spans="2:9" s="66" customFormat="1" ht="39.75" customHeight="1" x14ac:dyDescent="0.4">
      <c r="B33" s="67"/>
      <c r="C33" s="72"/>
      <c r="D33" s="73" t="s">
        <v>19</v>
      </c>
      <c r="E33" s="91" t="s">
        <v>326</v>
      </c>
      <c r="F33" s="93"/>
      <c r="G33" s="55"/>
      <c r="H33" s="144">
        <f>H34</f>
        <v>714.2</v>
      </c>
      <c r="I33" s="144">
        <f>I34</f>
        <v>714.2</v>
      </c>
    </row>
    <row r="34" spans="2:9" s="66" customFormat="1" ht="51.75" customHeight="1" x14ac:dyDescent="0.4">
      <c r="B34" s="67"/>
      <c r="C34" s="72"/>
      <c r="D34" s="73" t="s">
        <v>6</v>
      </c>
      <c r="E34" s="91" t="s">
        <v>326</v>
      </c>
      <c r="F34" s="93">
        <v>600</v>
      </c>
      <c r="G34" s="55"/>
      <c r="H34" s="144">
        <v>714.2</v>
      </c>
      <c r="I34" s="144">
        <v>714.2</v>
      </c>
    </row>
    <row r="35" spans="2:9" s="66" customFormat="1" ht="51.75" customHeight="1" x14ac:dyDescent="0.4">
      <c r="B35" s="67"/>
      <c r="C35" s="117"/>
      <c r="D35" s="97" t="s">
        <v>420</v>
      </c>
      <c r="E35" s="50" t="s">
        <v>421</v>
      </c>
      <c r="F35" s="50"/>
      <c r="G35" s="55"/>
      <c r="H35" s="144">
        <f>H36</f>
        <v>36801.5</v>
      </c>
      <c r="I35" s="144">
        <f>I36</f>
        <v>36801.5</v>
      </c>
    </row>
    <row r="36" spans="2:9" s="66" customFormat="1" ht="51.75" customHeight="1" x14ac:dyDescent="0.4">
      <c r="B36" s="67"/>
      <c r="C36" s="117"/>
      <c r="D36" s="49" t="s">
        <v>20</v>
      </c>
      <c r="E36" s="50" t="s">
        <v>421</v>
      </c>
      <c r="F36" s="50" t="s">
        <v>287</v>
      </c>
      <c r="G36" s="55"/>
      <c r="H36" s="144">
        <v>36801.5</v>
      </c>
      <c r="I36" s="144">
        <v>36801.5</v>
      </c>
    </row>
    <row r="37" spans="2:9" s="66" customFormat="1" ht="81.75" customHeight="1" x14ac:dyDescent="0.4">
      <c r="B37" s="67"/>
      <c r="C37" s="117"/>
      <c r="D37" s="5" t="s">
        <v>332</v>
      </c>
      <c r="E37" s="31" t="s">
        <v>345</v>
      </c>
      <c r="F37" s="115"/>
      <c r="G37" s="55"/>
      <c r="H37" s="144">
        <f>H38</f>
        <v>18202</v>
      </c>
      <c r="I37" s="144">
        <f>I38</f>
        <v>0</v>
      </c>
    </row>
    <row r="38" spans="2:9" s="66" customFormat="1" ht="51.75" customHeight="1" x14ac:dyDescent="0.4">
      <c r="B38" s="67"/>
      <c r="C38" s="117"/>
      <c r="D38" s="5" t="s">
        <v>344</v>
      </c>
      <c r="E38" s="31" t="s">
        <v>345</v>
      </c>
      <c r="F38" s="115">
        <v>600</v>
      </c>
      <c r="G38" s="55"/>
      <c r="H38" s="144">
        <v>18202</v>
      </c>
      <c r="I38" s="144">
        <v>0</v>
      </c>
    </row>
    <row r="39" spans="2:9" s="66" customFormat="1" ht="108.75" customHeight="1" x14ac:dyDescent="0.4">
      <c r="B39" s="67"/>
      <c r="C39" s="117"/>
      <c r="D39" s="5" t="s">
        <v>12</v>
      </c>
      <c r="E39" s="115" t="s">
        <v>13</v>
      </c>
      <c r="F39" s="115"/>
      <c r="G39" s="55"/>
      <c r="H39" s="144">
        <f>H40+H41</f>
        <v>4921</v>
      </c>
      <c r="I39" s="144">
        <f>I40+I41</f>
        <v>4921</v>
      </c>
    </row>
    <row r="40" spans="2:9" s="66" customFormat="1" ht="45" customHeight="1" x14ac:dyDescent="0.4">
      <c r="B40" s="67"/>
      <c r="C40" s="117"/>
      <c r="D40" s="5" t="s">
        <v>14</v>
      </c>
      <c r="E40" s="115" t="s">
        <v>13</v>
      </c>
      <c r="F40" s="115">
        <v>200</v>
      </c>
      <c r="G40" s="55">
        <v>4</v>
      </c>
      <c r="H40" s="144">
        <v>25</v>
      </c>
      <c r="I40" s="144">
        <v>25</v>
      </c>
    </row>
    <row r="41" spans="2:9" s="66" customFormat="1" ht="33" customHeight="1" x14ac:dyDescent="0.4">
      <c r="B41" s="67"/>
      <c r="C41" s="117"/>
      <c r="D41" s="5" t="s">
        <v>15</v>
      </c>
      <c r="E41" s="115" t="s">
        <v>13</v>
      </c>
      <c r="F41" s="115">
        <v>300</v>
      </c>
      <c r="G41" s="55">
        <v>4</v>
      </c>
      <c r="H41" s="144">
        <v>4896</v>
      </c>
      <c r="I41" s="144">
        <v>4896</v>
      </c>
    </row>
    <row r="42" spans="2:9" ht="191.4" customHeight="1" x14ac:dyDescent="0.4">
      <c r="B42" s="12"/>
      <c r="C42" s="7"/>
      <c r="D42" s="33" t="s">
        <v>10</v>
      </c>
      <c r="E42" s="91" t="s">
        <v>11</v>
      </c>
      <c r="F42" s="91"/>
      <c r="G42" s="55"/>
      <c r="H42" s="144">
        <f>H43+H44+H45</f>
        <v>6815.1</v>
      </c>
      <c r="I42" s="144">
        <f>I43+I44+I45</f>
        <v>7087.6</v>
      </c>
    </row>
    <row r="43" spans="2:9" ht="21" x14ac:dyDescent="0.4">
      <c r="B43" s="12"/>
      <c r="C43" s="153"/>
      <c r="D43" s="145" t="s">
        <v>9</v>
      </c>
      <c r="E43" s="149" t="s">
        <v>213</v>
      </c>
      <c r="F43" s="149" t="s">
        <v>32</v>
      </c>
      <c r="G43" s="55">
        <v>1</v>
      </c>
      <c r="H43" s="144">
        <v>2403.3000000000002</v>
      </c>
      <c r="I43" s="144">
        <v>2499.4</v>
      </c>
    </row>
    <row r="44" spans="2:9" ht="21" x14ac:dyDescent="0.4">
      <c r="B44" s="12"/>
      <c r="C44" s="153"/>
      <c r="D44" s="154"/>
      <c r="E44" s="167"/>
      <c r="F44" s="167"/>
      <c r="G44" s="55">
        <v>2</v>
      </c>
      <c r="H44" s="144">
        <v>3812.9</v>
      </c>
      <c r="I44" s="144">
        <v>3965.4</v>
      </c>
    </row>
    <row r="45" spans="2:9" ht="24" customHeight="1" x14ac:dyDescent="0.4">
      <c r="B45" s="12"/>
      <c r="C45" s="153"/>
      <c r="D45" s="155"/>
      <c r="E45" s="167"/>
      <c r="F45" s="167"/>
      <c r="G45" s="55">
        <v>3</v>
      </c>
      <c r="H45" s="144">
        <v>598.9</v>
      </c>
      <c r="I45" s="144">
        <v>622.79999999999995</v>
      </c>
    </row>
    <row r="46" spans="2:9" s="66" customFormat="1" ht="80.25" customHeight="1" x14ac:dyDescent="0.4">
      <c r="B46" s="67"/>
      <c r="C46" s="117"/>
      <c r="D46" s="54" t="s">
        <v>267</v>
      </c>
      <c r="E46" s="115" t="s">
        <v>7</v>
      </c>
      <c r="F46" s="115"/>
      <c r="G46" s="55"/>
      <c r="H46" s="144">
        <f>H47+H48</f>
        <v>482143.2</v>
      </c>
      <c r="I46" s="144">
        <f>I47+I48</f>
        <v>483844.6</v>
      </c>
    </row>
    <row r="47" spans="2:9" s="66" customFormat="1" ht="24" customHeight="1" x14ac:dyDescent="0.4">
      <c r="B47" s="67"/>
      <c r="C47" s="117"/>
      <c r="D47" s="170" t="s">
        <v>6</v>
      </c>
      <c r="E47" s="167" t="s">
        <v>7</v>
      </c>
      <c r="F47" s="167">
        <v>600</v>
      </c>
      <c r="G47" s="55">
        <v>1</v>
      </c>
      <c r="H47" s="144">
        <v>172442</v>
      </c>
      <c r="I47" s="144">
        <v>174776</v>
      </c>
    </row>
    <row r="48" spans="2:9" s="66" customFormat="1" ht="24" customHeight="1" x14ac:dyDescent="0.4">
      <c r="B48" s="67"/>
      <c r="C48" s="117"/>
      <c r="D48" s="170"/>
      <c r="E48" s="167"/>
      <c r="F48" s="167"/>
      <c r="G48" s="55">
        <v>2</v>
      </c>
      <c r="H48" s="144">
        <v>309701.2</v>
      </c>
      <c r="I48" s="144">
        <v>309068.59999999998</v>
      </c>
    </row>
    <row r="49" spans="2:9" ht="84.6" customHeight="1" x14ac:dyDescent="0.4">
      <c r="B49" s="12"/>
      <c r="C49" s="7"/>
      <c r="D49" s="5" t="s">
        <v>268</v>
      </c>
      <c r="E49" s="91" t="s">
        <v>16</v>
      </c>
      <c r="F49" s="91"/>
      <c r="G49" s="55"/>
      <c r="H49" s="144">
        <f>H50</f>
        <v>728</v>
      </c>
      <c r="I49" s="144">
        <f>I50</f>
        <v>754.9</v>
      </c>
    </row>
    <row r="50" spans="2:9" ht="42" x14ac:dyDescent="0.4">
      <c r="B50" s="12"/>
      <c r="C50" s="7"/>
      <c r="D50" s="5" t="s">
        <v>6</v>
      </c>
      <c r="E50" s="91" t="s">
        <v>16</v>
      </c>
      <c r="F50" s="91">
        <v>600</v>
      </c>
      <c r="G50" s="55">
        <v>2</v>
      </c>
      <c r="H50" s="144">
        <v>728</v>
      </c>
      <c r="I50" s="144">
        <v>754.9</v>
      </c>
    </row>
    <row r="51" spans="2:9" ht="55.95" customHeight="1" x14ac:dyDescent="0.4">
      <c r="B51" s="12"/>
      <c r="C51" s="7"/>
      <c r="D51" s="5" t="s">
        <v>256</v>
      </c>
      <c r="E51" s="90" t="s">
        <v>24</v>
      </c>
      <c r="F51" s="90"/>
      <c r="G51" s="54"/>
      <c r="H51" s="144">
        <f>H52+H54+H66+H71+H74+H76+H78+H58+H80+H82+H61+H68</f>
        <v>85944.400000000009</v>
      </c>
      <c r="I51" s="144">
        <f>I52+I54+I66+I71+I74+I76+I78+I58+I80+I82+I61+I68</f>
        <v>54034.599999999991</v>
      </c>
    </row>
    <row r="52" spans="2:9" ht="21" x14ac:dyDescent="0.4">
      <c r="B52" s="12"/>
      <c r="C52" s="7"/>
      <c r="D52" s="5" t="s">
        <v>269</v>
      </c>
      <c r="E52" s="90" t="s">
        <v>25</v>
      </c>
      <c r="F52" s="90"/>
      <c r="G52" s="54"/>
      <c r="H52" s="144">
        <f>H53</f>
        <v>6445.9</v>
      </c>
      <c r="I52" s="144">
        <f>I53</f>
        <v>6445.9</v>
      </c>
    </row>
    <row r="53" spans="2:9" ht="106.5" customHeight="1" x14ac:dyDescent="0.4">
      <c r="B53" s="12"/>
      <c r="C53" s="7"/>
      <c r="D53" s="5" t="s">
        <v>74</v>
      </c>
      <c r="E53" s="90" t="s">
        <v>25</v>
      </c>
      <c r="F53" s="90">
        <v>100</v>
      </c>
      <c r="G53" s="54">
        <v>9</v>
      </c>
      <c r="H53" s="144">
        <v>6445.9</v>
      </c>
      <c r="I53" s="144">
        <v>6445.9</v>
      </c>
    </row>
    <row r="54" spans="2:9" ht="70.5" customHeight="1" x14ac:dyDescent="0.4">
      <c r="B54" s="12"/>
      <c r="C54" s="7"/>
      <c r="D54" s="33" t="s">
        <v>270</v>
      </c>
      <c r="E54" s="90" t="s">
        <v>26</v>
      </c>
      <c r="F54" s="90"/>
      <c r="G54" s="54"/>
      <c r="H54" s="144">
        <f>H55+H56+H57</f>
        <v>34254.6</v>
      </c>
      <c r="I54" s="144">
        <f>I55+I56+I57</f>
        <v>34254.6</v>
      </c>
    </row>
    <row r="55" spans="2:9" ht="102.6" customHeight="1" x14ac:dyDescent="0.4">
      <c r="B55" s="12"/>
      <c r="C55" s="7"/>
      <c r="D55" s="33" t="s">
        <v>74</v>
      </c>
      <c r="E55" s="90" t="s">
        <v>26</v>
      </c>
      <c r="F55" s="90">
        <v>100</v>
      </c>
      <c r="G55" s="54">
        <v>9</v>
      </c>
      <c r="H55" s="144">
        <v>32327.8</v>
      </c>
      <c r="I55" s="144">
        <v>32327.8</v>
      </c>
    </row>
    <row r="56" spans="2:9" ht="42" x14ac:dyDescent="0.4">
      <c r="B56" s="12"/>
      <c r="C56" s="7"/>
      <c r="D56" s="33" t="s">
        <v>14</v>
      </c>
      <c r="E56" s="90" t="s">
        <v>26</v>
      </c>
      <c r="F56" s="90">
        <v>200</v>
      </c>
      <c r="G56" s="54">
        <v>9</v>
      </c>
      <c r="H56" s="144">
        <v>1914.8</v>
      </c>
      <c r="I56" s="144">
        <v>1914.8</v>
      </c>
    </row>
    <row r="57" spans="2:9" ht="26.25" customHeight="1" x14ac:dyDescent="0.4">
      <c r="B57" s="12"/>
      <c r="C57" s="7"/>
      <c r="D57" s="33" t="s">
        <v>18</v>
      </c>
      <c r="E57" s="90" t="s">
        <v>26</v>
      </c>
      <c r="F57" s="90">
        <v>800</v>
      </c>
      <c r="G57" s="54">
        <v>9</v>
      </c>
      <c r="H57" s="144">
        <v>12</v>
      </c>
      <c r="I57" s="144">
        <v>12</v>
      </c>
    </row>
    <row r="58" spans="2:9" s="66" customFormat="1" ht="27" customHeight="1" x14ac:dyDescent="0.4">
      <c r="B58" s="67"/>
      <c r="C58" s="7"/>
      <c r="D58" s="49" t="s">
        <v>44</v>
      </c>
      <c r="E58" s="50" t="s">
        <v>422</v>
      </c>
      <c r="F58" s="50"/>
      <c r="G58" s="54"/>
      <c r="H58" s="144">
        <f>H59+H60</f>
        <v>569.1</v>
      </c>
      <c r="I58" s="144">
        <f>I59+I60</f>
        <v>569.1</v>
      </c>
    </row>
    <row r="59" spans="2:9" s="66" customFormat="1" ht="27" customHeight="1" x14ac:dyDescent="0.4">
      <c r="B59" s="67"/>
      <c r="C59" s="7"/>
      <c r="D59" s="61" t="s">
        <v>14</v>
      </c>
      <c r="E59" s="50" t="s">
        <v>422</v>
      </c>
      <c r="F59" s="50" t="s">
        <v>286</v>
      </c>
      <c r="G59" s="54"/>
      <c r="H59" s="144">
        <v>566.1</v>
      </c>
      <c r="I59" s="144">
        <v>566.1</v>
      </c>
    </row>
    <row r="60" spans="2:9" s="66" customFormat="1" ht="27" customHeight="1" x14ac:dyDescent="0.4">
      <c r="B60" s="67"/>
      <c r="C60" s="7"/>
      <c r="D60" s="49" t="s">
        <v>18</v>
      </c>
      <c r="E60" s="50" t="s">
        <v>422</v>
      </c>
      <c r="F60" s="50" t="s">
        <v>423</v>
      </c>
      <c r="G60" s="54"/>
      <c r="H60" s="144">
        <v>3</v>
      </c>
      <c r="I60" s="144">
        <v>3</v>
      </c>
    </row>
    <row r="61" spans="2:9" s="66" customFormat="1" ht="27" customHeight="1" x14ac:dyDescent="0.4">
      <c r="B61" s="67"/>
      <c r="C61" s="7"/>
      <c r="D61" s="54" t="s">
        <v>19</v>
      </c>
      <c r="E61" s="116" t="s">
        <v>27</v>
      </c>
      <c r="F61" s="50"/>
      <c r="G61" s="54"/>
      <c r="H61" s="144">
        <f>H62+H63+H64+H65</f>
        <v>2740</v>
      </c>
      <c r="I61" s="144">
        <f>I62+I63+I64+I65</f>
        <v>2740</v>
      </c>
    </row>
    <row r="62" spans="2:9" ht="42" x14ac:dyDescent="0.4">
      <c r="B62" s="12"/>
      <c r="C62" s="7"/>
      <c r="D62" s="33" t="s">
        <v>14</v>
      </c>
      <c r="E62" s="90" t="s">
        <v>27</v>
      </c>
      <c r="F62" s="90">
        <v>200</v>
      </c>
      <c r="G62" s="54">
        <v>9</v>
      </c>
      <c r="H62" s="144">
        <v>1100</v>
      </c>
      <c r="I62" s="144">
        <v>1100</v>
      </c>
    </row>
    <row r="63" spans="2:9" ht="21" x14ac:dyDescent="0.4">
      <c r="B63" s="12"/>
      <c r="C63" s="7"/>
      <c r="D63" s="33" t="s">
        <v>15</v>
      </c>
      <c r="E63" s="90" t="s">
        <v>27</v>
      </c>
      <c r="F63" s="90">
        <v>300</v>
      </c>
      <c r="G63" s="54"/>
      <c r="H63" s="144">
        <v>350</v>
      </c>
      <c r="I63" s="144">
        <v>350</v>
      </c>
    </row>
    <row r="64" spans="2:9" ht="21" x14ac:dyDescent="0.4">
      <c r="B64" s="12"/>
      <c r="C64" s="160"/>
      <c r="D64" s="145" t="s">
        <v>9</v>
      </c>
      <c r="E64" s="150" t="s">
        <v>27</v>
      </c>
      <c r="F64" s="150">
        <v>600</v>
      </c>
      <c r="G64" s="54">
        <v>9</v>
      </c>
      <c r="H64" s="144">
        <v>1290</v>
      </c>
      <c r="I64" s="144">
        <v>1290</v>
      </c>
    </row>
    <row r="65" spans="2:9" s="66" customFormat="1" ht="21" x14ac:dyDescent="0.4">
      <c r="B65" s="67"/>
      <c r="C65" s="161"/>
      <c r="D65" s="166"/>
      <c r="E65" s="151"/>
      <c r="F65" s="151"/>
      <c r="G65" s="54"/>
      <c r="H65" s="144"/>
      <c r="I65" s="144"/>
    </row>
    <row r="66" spans="2:9" s="66" customFormat="1" ht="21" x14ac:dyDescent="0.4">
      <c r="B66" s="67"/>
      <c r="C66" s="7"/>
      <c r="D66" s="61" t="s">
        <v>23</v>
      </c>
      <c r="E66" s="90" t="s">
        <v>30</v>
      </c>
      <c r="F66" s="90"/>
      <c r="G66" s="54"/>
      <c r="H66" s="144">
        <f>H67</f>
        <v>300</v>
      </c>
      <c r="I66" s="144">
        <f>I67</f>
        <v>300</v>
      </c>
    </row>
    <row r="67" spans="2:9" s="66" customFormat="1" ht="38.4" x14ac:dyDescent="0.4">
      <c r="B67" s="67"/>
      <c r="C67" s="7"/>
      <c r="D67" s="49" t="s">
        <v>20</v>
      </c>
      <c r="E67" s="90" t="s">
        <v>30</v>
      </c>
      <c r="F67" s="90">
        <v>600</v>
      </c>
      <c r="G67" s="54">
        <v>9</v>
      </c>
      <c r="H67" s="144">
        <v>300</v>
      </c>
      <c r="I67" s="144">
        <v>300</v>
      </c>
    </row>
    <row r="68" spans="2:9" s="66" customFormat="1" ht="42" x14ac:dyDescent="0.4">
      <c r="B68" s="67"/>
      <c r="C68" s="7"/>
      <c r="D68" s="54" t="s">
        <v>21</v>
      </c>
      <c r="E68" s="116" t="s">
        <v>29</v>
      </c>
      <c r="F68" s="116"/>
      <c r="G68" s="54"/>
      <c r="H68" s="144">
        <f>H69+H70</f>
        <v>3500</v>
      </c>
      <c r="I68" s="144">
        <f>I69+I70</f>
        <v>3500</v>
      </c>
    </row>
    <row r="69" spans="2:9" s="66" customFormat="1" ht="42" x14ac:dyDescent="0.4">
      <c r="B69" s="67"/>
      <c r="C69" s="7"/>
      <c r="D69" s="54" t="s">
        <v>22</v>
      </c>
      <c r="E69" s="116" t="s">
        <v>29</v>
      </c>
      <c r="F69" s="116">
        <v>100</v>
      </c>
      <c r="G69" s="54"/>
      <c r="H69" s="144">
        <v>2600</v>
      </c>
      <c r="I69" s="144">
        <v>2600</v>
      </c>
    </row>
    <row r="70" spans="2:9" s="66" customFormat="1" ht="42" x14ac:dyDescent="0.4">
      <c r="B70" s="67"/>
      <c r="C70" s="7"/>
      <c r="D70" s="54" t="s">
        <v>14</v>
      </c>
      <c r="E70" s="116" t="s">
        <v>29</v>
      </c>
      <c r="F70" s="116">
        <v>200</v>
      </c>
      <c r="G70" s="54">
        <v>9</v>
      </c>
      <c r="H70" s="144">
        <v>900</v>
      </c>
      <c r="I70" s="144">
        <v>900</v>
      </c>
    </row>
    <row r="71" spans="2:9" ht="197.4" customHeight="1" x14ac:dyDescent="0.4">
      <c r="B71" s="12"/>
      <c r="C71" s="7"/>
      <c r="D71" s="21" t="s">
        <v>323</v>
      </c>
      <c r="E71" s="90" t="s">
        <v>28</v>
      </c>
      <c r="F71" s="90"/>
      <c r="G71" s="54"/>
      <c r="H71" s="144">
        <f>H72+H73</f>
        <v>1255.9000000000001</v>
      </c>
      <c r="I71" s="144">
        <f>I72+I73</f>
        <v>1207.0999999999999</v>
      </c>
    </row>
    <row r="72" spans="2:9" s="66" customFormat="1" ht="49.5" customHeight="1" x14ac:dyDescent="0.4">
      <c r="B72" s="67"/>
      <c r="C72" s="7"/>
      <c r="D72" s="54" t="s">
        <v>15</v>
      </c>
      <c r="E72" s="95" t="s">
        <v>28</v>
      </c>
      <c r="F72" s="95">
        <v>300</v>
      </c>
      <c r="G72" s="54"/>
      <c r="H72" s="144">
        <v>587</v>
      </c>
      <c r="I72" s="144">
        <v>587</v>
      </c>
    </row>
    <row r="73" spans="2:9" ht="42" x14ac:dyDescent="0.4">
      <c r="B73" s="12"/>
      <c r="C73" s="7"/>
      <c r="D73" s="33" t="s">
        <v>20</v>
      </c>
      <c r="E73" s="90" t="s">
        <v>28</v>
      </c>
      <c r="F73" s="90">
        <v>600</v>
      </c>
      <c r="G73" s="54"/>
      <c r="H73" s="144">
        <v>668.9</v>
      </c>
      <c r="I73" s="144">
        <v>620.1</v>
      </c>
    </row>
    <row r="74" spans="2:9" s="66" customFormat="1" ht="115.8" x14ac:dyDescent="0.4">
      <c r="B74" s="67"/>
      <c r="C74" s="7"/>
      <c r="D74" s="85" t="s">
        <v>341</v>
      </c>
      <c r="E74" s="86" t="s">
        <v>342</v>
      </c>
      <c r="F74" s="90"/>
      <c r="G74" s="54"/>
      <c r="H74" s="144">
        <f>H75</f>
        <v>1791.6</v>
      </c>
      <c r="I74" s="144">
        <f>I75</f>
        <v>1863.2</v>
      </c>
    </row>
    <row r="75" spans="2:9" s="66" customFormat="1" ht="42" x14ac:dyDescent="0.4">
      <c r="B75" s="67"/>
      <c r="C75" s="7"/>
      <c r="D75" s="54" t="s">
        <v>20</v>
      </c>
      <c r="E75" s="86" t="s">
        <v>342</v>
      </c>
      <c r="F75" s="90">
        <v>600</v>
      </c>
      <c r="G75" s="54"/>
      <c r="H75" s="144">
        <v>1791.6</v>
      </c>
      <c r="I75" s="144">
        <v>1863.2</v>
      </c>
    </row>
    <row r="76" spans="2:9" ht="63.6" customHeight="1" x14ac:dyDescent="0.4">
      <c r="B76" s="12"/>
      <c r="C76" s="7"/>
      <c r="D76" s="49" t="s">
        <v>416</v>
      </c>
      <c r="E76" s="90" t="s">
        <v>318</v>
      </c>
      <c r="F76" s="90"/>
      <c r="G76" s="54"/>
      <c r="H76" s="144">
        <f>H77</f>
        <v>29866.7</v>
      </c>
      <c r="I76" s="144">
        <f>I77</f>
        <v>0</v>
      </c>
    </row>
    <row r="77" spans="2:9" ht="46.5" customHeight="1" x14ac:dyDescent="0.4">
      <c r="B77" s="12"/>
      <c r="C77" s="7"/>
      <c r="D77" s="45" t="s">
        <v>20</v>
      </c>
      <c r="E77" s="90" t="s">
        <v>318</v>
      </c>
      <c r="F77" s="90">
        <v>600</v>
      </c>
      <c r="G77" s="54"/>
      <c r="H77" s="144">
        <v>29866.7</v>
      </c>
      <c r="I77" s="144">
        <v>0</v>
      </c>
    </row>
    <row r="78" spans="2:9" ht="72" customHeight="1" x14ac:dyDescent="0.4">
      <c r="B78" s="12"/>
      <c r="C78" s="7"/>
      <c r="D78" s="49" t="s">
        <v>417</v>
      </c>
      <c r="E78" s="90" t="s">
        <v>318</v>
      </c>
      <c r="F78" s="90"/>
      <c r="G78" s="54"/>
      <c r="H78" s="144">
        <f>H79</f>
        <v>1342</v>
      </c>
      <c r="I78" s="144">
        <f>I79</f>
        <v>1399.7</v>
      </c>
    </row>
    <row r="79" spans="2:9" ht="64.5" customHeight="1" x14ac:dyDescent="0.4">
      <c r="B79" s="12"/>
      <c r="C79" s="7"/>
      <c r="D79" s="45" t="s">
        <v>20</v>
      </c>
      <c r="E79" s="90" t="s">
        <v>318</v>
      </c>
      <c r="F79" s="90">
        <v>600</v>
      </c>
      <c r="G79" s="54"/>
      <c r="H79" s="144">
        <v>1342</v>
      </c>
      <c r="I79" s="144">
        <v>1399.7</v>
      </c>
    </row>
    <row r="80" spans="2:9" s="66" customFormat="1" ht="64.5" customHeight="1" x14ac:dyDescent="0.4">
      <c r="B80" s="67"/>
      <c r="C80" s="7"/>
      <c r="D80" s="49" t="s">
        <v>418</v>
      </c>
      <c r="E80" s="123" t="s">
        <v>343</v>
      </c>
      <c r="F80" s="123"/>
      <c r="G80" s="54"/>
      <c r="H80" s="144">
        <f>H81</f>
        <v>2185.5</v>
      </c>
      <c r="I80" s="144">
        <f>I81</f>
        <v>0</v>
      </c>
    </row>
    <row r="81" spans="2:9" s="66" customFormat="1" ht="64.5" customHeight="1" x14ac:dyDescent="0.4">
      <c r="B81" s="67"/>
      <c r="C81" s="7"/>
      <c r="D81" s="121" t="s">
        <v>20</v>
      </c>
      <c r="E81" s="123" t="s">
        <v>343</v>
      </c>
      <c r="F81" s="123" t="s">
        <v>287</v>
      </c>
      <c r="G81" s="54"/>
      <c r="H81" s="144">
        <v>2185.5</v>
      </c>
      <c r="I81" s="144">
        <v>0</v>
      </c>
    </row>
    <row r="82" spans="2:9" s="66" customFormat="1" ht="64.5" customHeight="1" x14ac:dyDescent="0.4">
      <c r="B82" s="67"/>
      <c r="C82" s="7"/>
      <c r="D82" s="49" t="s">
        <v>419</v>
      </c>
      <c r="E82" s="123" t="s">
        <v>343</v>
      </c>
      <c r="F82" s="123"/>
      <c r="G82" s="54"/>
      <c r="H82" s="144">
        <f>H83</f>
        <v>1693.1</v>
      </c>
      <c r="I82" s="144">
        <f>I83</f>
        <v>1755</v>
      </c>
    </row>
    <row r="83" spans="2:9" s="66" customFormat="1" ht="64.5" customHeight="1" x14ac:dyDescent="0.4">
      <c r="B83" s="67"/>
      <c r="C83" s="7"/>
      <c r="D83" s="121" t="s">
        <v>20</v>
      </c>
      <c r="E83" s="123" t="s">
        <v>343</v>
      </c>
      <c r="F83" s="123" t="s">
        <v>287</v>
      </c>
      <c r="G83" s="54"/>
      <c r="H83" s="144">
        <v>1693.1</v>
      </c>
      <c r="I83" s="144">
        <v>1755</v>
      </c>
    </row>
    <row r="84" spans="2:9" ht="81.599999999999994" customHeight="1" x14ac:dyDescent="0.4">
      <c r="B84" s="12"/>
      <c r="C84" s="13">
        <v>2</v>
      </c>
      <c r="D84" s="9" t="s">
        <v>271</v>
      </c>
      <c r="E84" s="56" t="s">
        <v>33</v>
      </c>
      <c r="F84" s="56"/>
      <c r="G84" s="15"/>
      <c r="H84" s="143">
        <f>H85+H89+H94</f>
        <v>4409.8999999999996</v>
      </c>
      <c r="I84" s="143">
        <f>I85+I89+I94</f>
        <v>4443.3</v>
      </c>
    </row>
    <row r="85" spans="2:9" ht="72" customHeight="1" x14ac:dyDescent="0.4">
      <c r="B85" s="12"/>
      <c r="C85" s="7"/>
      <c r="D85" s="33" t="s">
        <v>291</v>
      </c>
      <c r="E85" s="90" t="s">
        <v>34</v>
      </c>
      <c r="F85" s="90"/>
      <c r="G85" s="55"/>
      <c r="H85" s="144">
        <f t="shared" ref="H85:I87" si="0">H86</f>
        <v>46</v>
      </c>
      <c r="I85" s="144">
        <f t="shared" si="0"/>
        <v>46</v>
      </c>
    </row>
    <row r="86" spans="2:9" ht="42" x14ac:dyDescent="0.4">
      <c r="B86" s="12"/>
      <c r="C86" s="7"/>
      <c r="D86" s="33" t="s">
        <v>35</v>
      </c>
      <c r="E86" s="90" t="s">
        <v>36</v>
      </c>
      <c r="F86" s="90"/>
      <c r="G86" s="55"/>
      <c r="H86" s="144">
        <f t="shared" si="0"/>
        <v>46</v>
      </c>
      <c r="I86" s="144">
        <f t="shared" si="0"/>
        <v>46</v>
      </c>
    </row>
    <row r="87" spans="2:9" ht="69" customHeight="1" x14ac:dyDescent="0.4">
      <c r="B87" s="12"/>
      <c r="C87" s="7"/>
      <c r="D87" s="33" t="s">
        <v>37</v>
      </c>
      <c r="E87" s="90" t="s">
        <v>38</v>
      </c>
      <c r="F87" s="90"/>
      <c r="G87" s="55"/>
      <c r="H87" s="144">
        <f t="shared" si="0"/>
        <v>46</v>
      </c>
      <c r="I87" s="144">
        <f t="shared" si="0"/>
        <v>46</v>
      </c>
    </row>
    <row r="88" spans="2:9" ht="42" x14ac:dyDescent="0.4">
      <c r="B88" s="12"/>
      <c r="C88" s="7"/>
      <c r="D88" s="33" t="s">
        <v>14</v>
      </c>
      <c r="E88" s="90" t="s">
        <v>38</v>
      </c>
      <c r="F88" s="90">
        <v>200</v>
      </c>
      <c r="G88" s="55">
        <v>13</v>
      </c>
      <c r="H88" s="144">
        <v>46</v>
      </c>
      <c r="I88" s="144">
        <v>46</v>
      </c>
    </row>
    <row r="89" spans="2:9" ht="82.95" customHeight="1" x14ac:dyDescent="0.4">
      <c r="B89" s="12"/>
      <c r="C89" s="7"/>
      <c r="D89" s="33" t="s">
        <v>258</v>
      </c>
      <c r="E89" s="90" t="s">
        <v>39</v>
      </c>
      <c r="F89" s="90"/>
      <c r="G89" s="55"/>
      <c r="H89" s="144">
        <f t="shared" ref="H89:I90" si="1">H90</f>
        <v>1500</v>
      </c>
      <c r="I89" s="144">
        <f t="shared" si="1"/>
        <v>1500</v>
      </c>
    </row>
    <row r="90" spans="2:9" ht="88.95" customHeight="1" x14ac:dyDescent="0.4">
      <c r="B90" s="12"/>
      <c r="C90" s="7"/>
      <c r="D90" s="33" t="s">
        <v>255</v>
      </c>
      <c r="E90" s="90" t="s">
        <v>40</v>
      </c>
      <c r="F90" s="90"/>
      <c r="G90" s="55"/>
      <c r="H90" s="144">
        <f t="shared" si="1"/>
        <v>1500</v>
      </c>
      <c r="I90" s="144">
        <f t="shared" si="1"/>
        <v>1500</v>
      </c>
    </row>
    <row r="91" spans="2:9" ht="58.95" customHeight="1" x14ac:dyDescent="0.4">
      <c r="B91" s="12"/>
      <c r="C91" s="7"/>
      <c r="D91" s="33" t="s">
        <v>37</v>
      </c>
      <c r="E91" s="90" t="s">
        <v>41</v>
      </c>
      <c r="F91" s="90"/>
      <c r="G91" s="55"/>
      <c r="H91" s="144">
        <f>H92+H93</f>
        <v>1500</v>
      </c>
      <c r="I91" s="144">
        <f>I92+I93</f>
        <v>1500</v>
      </c>
    </row>
    <row r="92" spans="2:9" ht="42" x14ac:dyDescent="0.4">
      <c r="B92" s="12"/>
      <c r="C92" s="7"/>
      <c r="D92" s="33" t="s">
        <v>14</v>
      </c>
      <c r="E92" s="90" t="s">
        <v>41</v>
      </c>
      <c r="F92" s="90">
        <v>200</v>
      </c>
      <c r="G92" s="55">
        <v>13</v>
      </c>
      <c r="H92" s="144">
        <v>1423</v>
      </c>
      <c r="I92" s="144">
        <v>1423</v>
      </c>
    </row>
    <row r="93" spans="2:9" ht="21" x14ac:dyDescent="0.4">
      <c r="B93" s="12"/>
      <c r="C93" s="7"/>
      <c r="D93" s="33" t="s">
        <v>15</v>
      </c>
      <c r="E93" s="90" t="s">
        <v>41</v>
      </c>
      <c r="F93" s="90">
        <v>300</v>
      </c>
      <c r="G93" s="55"/>
      <c r="H93" s="144">
        <v>77</v>
      </c>
      <c r="I93" s="144">
        <v>77</v>
      </c>
    </row>
    <row r="94" spans="2:9" ht="55.95" customHeight="1" x14ac:dyDescent="0.4">
      <c r="B94" s="12"/>
      <c r="C94" s="7"/>
      <c r="D94" s="33" t="s">
        <v>253</v>
      </c>
      <c r="E94" s="90" t="s">
        <v>42</v>
      </c>
      <c r="F94" s="90"/>
      <c r="G94" s="55"/>
      <c r="H94" s="144">
        <f t="shared" ref="H94:I95" si="2">H95</f>
        <v>2863.9</v>
      </c>
      <c r="I94" s="144">
        <f t="shared" si="2"/>
        <v>2897.3</v>
      </c>
    </row>
    <row r="95" spans="2:9" ht="46.95" customHeight="1" x14ac:dyDescent="0.4">
      <c r="B95" s="12"/>
      <c r="C95" s="7"/>
      <c r="D95" s="33" t="s">
        <v>254</v>
      </c>
      <c r="E95" s="90" t="s">
        <v>43</v>
      </c>
      <c r="F95" s="90"/>
      <c r="G95" s="55"/>
      <c r="H95" s="144">
        <f t="shared" si="2"/>
        <v>2863.9</v>
      </c>
      <c r="I95" s="144">
        <f t="shared" si="2"/>
        <v>2897.3</v>
      </c>
    </row>
    <row r="96" spans="2:9" ht="58.5" customHeight="1" x14ac:dyDescent="0.4">
      <c r="B96" s="12"/>
      <c r="C96" s="7"/>
      <c r="D96" s="33" t="s">
        <v>44</v>
      </c>
      <c r="E96" s="90" t="s">
        <v>45</v>
      </c>
      <c r="F96" s="90"/>
      <c r="G96" s="55"/>
      <c r="H96" s="144">
        <f>H97+H98</f>
        <v>2863.9</v>
      </c>
      <c r="I96" s="144">
        <f>I97+I98</f>
        <v>2897.3</v>
      </c>
    </row>
    <row r="97" spans="2:9" s="66" customFormat="1" ht="41.25" customHeight="1" x14ac:dyDescent="0.4">
      <c r="B97" s="67"/>
      <c r="C97" s="160"/>
      <c r="D97" s="164" t="s">
        <v>14</v>
      </c>
      <c r="E97" s="150" t="s">
        <v>45</v>
      </c>
      <c r="F97" s="150">
        <v>200</v>
      </c>
      <c r="G97" s="55">
        <v>13</v>
      </c>
      <c r="H97" s="168">
        <v>2863.9</v>
      </c>
      <c r="I97" s="168">
        <v>2897.3</v>
      </c>
    </row>
    <row r="98" spans="2:9" ht="21" x14ac:dyDescent="0.4">
      <c r="B98" s="12"/>
      <c r="C98" s="161"/>
      <c r="D98" s="165"/>
      <c r="E98" s="151"/>
      <c r="F98" s="151"/>
      <c r="G98" s="55">
        <v>5</v>
      </c>
      <c r="H98" s="169"/>
      <c r="I98" s="169"/>
    </row>
    <row r="99" spans="2:9" ht="40.799999999999997" x14ac:dyDescent="0.4">
      <c r="B99" s="12"/>
      <c r="C99" s="15">
        <v>3</v>
      </c>
      <c r="D99" s="9" t="s">
        <v>252</v>
      </c>
      <c r="E99" s="56" t="s">
        <v>46</v>
      </c>
      <c r="F99" s="56"/>
      <c r="G99" s="15"/>
      <c r="H99" s="143">
        <f>H100+H105</f>
        <v>3987</v>
      </c>
      <c r="I99" s="143">
        <f>I100+I105</f>
        <v>4043.5</v>
      </c>
    </row>
    <row r="100" spans="2:9" ht="42" x14ac:dyDescent="0.4">
      <c r="B100" s="12"/>
      <c r="C100" s="7"/>
      <c r="D100" s="33" t="s">
        <v>251</v>
      </c>
      <c r="E100" s="90" t="s">
        <v>47</v>
      </c>
      <c r="F100" s="90"/>
      <c r="G100" s="55"/>
      <c r="H100" s="144">
        <f>H101+H103</f>
        <v>2787</v>
      </c>
      <c r="I100" s="144">
        <f>I101+I103</f>
        <v>2843.5</v>
      </c>
    </row>
    <row r="101" spans="2:9" ht="21" x14ac:dyDescent="0.4">
      <c r="B101" s="12"/>
      <c r="C101" s="7"/>
      <c r="D101" s="36" t="s">
        <v>49</v>
      </c>
      <c r="E101" s="92" t="s">
        <v>50</v>
      </c>
      <c r="F101" s="92"/>
      <c r="G101" s="55"/>
      <c r="H101" s="144">
        <f>H102</f>
        <v>1372.4</v>
      </c>
      <c r="I101" s="144">
        <f>I102</f>
        <v>1372.4</v>
      </c>
    </row>
    <row r="102" spans="2:9" ht="42" x14ac:dyDescent="0.4">
      <c r="B102" s="12"/>
      <c r="C102" s="7"/>
      <c r="D102" s="54" t="s">
        <v>48</v>
      </c>
      <c r="E102" s="90" t="s">
        <v>50</v>
      </c>
      <c r="F102" s="90">
        <v>600</v>
      </c>
      <c r="G102" s="24">
        <v>7</v>
      </c>
      <c r="H102" s="144">
        <v>1372.4</v>
      </c>
      <c r="I102" s="144">
        <v>1372.4</v>
      </c>
    </row>
    <row r="103" spans="2:9" s="66" customFormat="1" ht="76.8" x14ac:dyDescent="0.4">
      <c r="B103" s="67"/>
      <c r="C103" s="7"/>
      <c r="D103" s="49" t="s">
        <v>324</v>
      </c>
      <c r="E103" s="50" t="s">
        <v>314</v>
      </c>
      <c r="F103" s="50"/>
      <c r="G103" s="55"/>
      <c r="H103" s="144">
        <f>H104</f>
        <v>1414.6</v>
      </c>
      <c r="I103" s="144">
        <f>I104</f>
        <v>1471.1</v>
      </c>
    </row>
    <row r="104" spans="2:9" s="66" customFormat="1" ht="38.4" x14ac:dyDescent="0.4">
      <c r="B104" s="67"/>
      <c r="C104" s="7"/>
      <c r="D104" s="49" t="s">
        <v>20</v>
      </c>
      <c r="E104" s="50" t="s">
        <v>314</v>
      </c>
      <c r="F104" s="50" t="s">
        <v>287</v>
      </c>
      <c r="G104" s="55"/>
      <c r="H104" s="144">
        <v>1414.6</v>
      </c>
      <c r="I104" s="144">
        <v>1471.1</v>
      </c>
    </row>
    <row r="105" spans="2:9" s="66" customFormat="1" ht="57.6" x14ac:dyDescent="0.4">
      <c r="B105" s="67"/>
      <c r="C105" s="7"/>
      <c r="D105" s="49" t="s">
        <v>381</v>
      </c>
      <c r="E105" s="50" t="s">
        <v>383</v>
      </c>
      <c r="F105" s="50"/>
      <c r="G105" s="24"/>
      <c r="H105" s="144">
        <f>H106</f>
        <v>1200</v>
      </c>
      <c r="I105" s="144">
        <f>I106</f>
        <v>1200</v>
      </c>
    </row>
    <row r="106" spans="2:9" s="66" customFormat="1" ht="21" x14ac:dyDescent="0.4">
      <c r="B106" s="67"/>
      <c r="C106" s="7"/>
      <c r="D106" s="49" t="s">
        <v>382</v>
      </c>
      <c r="E106" s="50" t="s">
        <v>384</v>
      </c>
      <c r="F106" s="50"/>
      <c r="G106" s="24"/>
      <c r="H106" s="144">
        <f t="shared" ref="H106:I106" si="3">H107</f>
        <v>1200</v>
      </c>
      <c r="I106" s="144">
        <f t="shared" si="3"/>
        <v>1200</v>
      </c>
    </row>
    <row r="107" spans="2:9" s="66" customFormat="1" ht="38.4" x14ac:dyDescent="0.4">
      <c r="B107" s="67"/>
      <c r="C107" s="7"/>
      <c r="D107" s="61" t="s">
        <v>14</v>
      </c>
      <c r="E107" s="50" t="s">
        <v>384</v>
      </c>
      <c r="F107" s="50" t="s">
        <v>286</v>
      </c>
      <c r="G107" s="24"/>
      <c r="H107" s="144">
        <v>1200</v>
      </c>
      <c r="I107" s="144">
        <v>1200</v>
      </c>
    </row>
    <row r="108" spans="2:9" ht="81.75" customHeight="1" x14ac:dyDescent="0.4">
      <c r="B108" s="12"/>
      <c r="C108" s="13">
        <v>4</v>
      </c>
      <c r="D108" s="9" t="s">
        <v>250</v>
      </c>
      <c r="E108" s="56" t="s">
        <v>51</v>
      </c>
      <c r="F108" s="56"/>
      <c r="G108" s="15"/>
      <c r="H108" s="143">
        <f>H109+H112+H115</f>
        <v>8003</v>
      </c>
      <c r="I108" s="143">
        <f>I109+I112+I115</f>
        <v>7938</v>
      </c>
    </row>
    <row r="109" spans="2:9" s="66" customFormat="1" ht="91.2" customHeight="1" x14ac:dyDescent="0.4">
      <c r="B109" s="67"/>
      <c r="C109" s="7"/>
      <c r="D109" s="102" t="s">
        <v>388</v>
      </c>
      <c r="E109" s="95" t="s">
        <v>353</v>
      </c>
      <c r="F109" s="95"/>
      <c r="G109" s="55"/>
      <c r="H109" s="144">
        <f t="shared" ref="H109:I116" si="4">H110</f>
        <v>7782.1</v>
      </c>
      <c r="I109" s="144">
        <f t="shared" si="4"/>
        <v>4588.2</v>
      </c>
    </row>
    <row r="110" spans="2:9" s="66" customFormat="1" ht="51" customHeight="1" x14ac:dyDescent="0.4">
      <c r="B110" s="67"/>
      <c r="C110" s="7"/>
      <c r="D110" s="102" t="s">
        <v>389</v>
      </c>
      <c r="E110" s="95" t="s">
        <v>354</v>
      </c>
      <c r="F110" s="95"/>
      <c r="G110" s="55"/>
      <c r="H110" s="144">
        <f t="shared" si="4"/>
        <v>7782.1</v>
      </c>
      <c r="I110" s="144">
        <f t="shared" si="4"/>
        <v>4588.2</v>
      </c>
    </row>
    <row r="111" spans="2:9" s="66" customFormat="1" ht="42" x14ac:dyDescent="0.4">
      <c r="B111" s="67"/>
      <c r="C111" s="7"/>
      <c r="D111" s="102" t="s">
        <v>14</v>
      </c>
      <c r="E111" s="95" t="s">
        <v>354</v>
      </c>
      <c r="F111" s="95" t="s">
        <v>286</v>
      </c>
      <c r="G111" s="55"/>
      <c r="H111" s="144">
        <v>7782.1</v>
      </c>
      <c r="I111" s="144">
        <v>4588.2</v>
      </c>
    </row>
    <row r="112" spans="2:9" s="66" customFormat="1" ht="38.4" x14ac:dyDescent="0.4">
      <c r="B112" s="67"/>
      <c r="C112" s="7"/>
      <c r="D112" s="133" t="s">
        <v>435</v>
      </c>
      <c r="E112" s="136" t="s">
        <v>436</v>
      </c>
      <c r="F112" s="136"/>
      <c r="G112" s="55"/>
      <c r="H112" s="144">
        <f t="shared" si="4"/>
        <v>220.9</v>
      </c>
      <c r="I112" s="144">
        <f t="shared" si="4"/>
        <v>0</v>
      </c>
    </row>
    <row r="113" spans="2:9" s="66" customFormat="1" ht="21" x14ac:dyDescent="0.4">
      <c r="B113" s="67"/>
      <c r="C113" s="7"/>
      <c r="D113" s="134" t="s">
        <v>87</v>
      </c>
      <c r="E113" s="136" t="s">
        <v>437</v>
      </c>
      <c r="F113" s="136"/>
      <c r="G113" s="55"/>
      <c r="H113" s="144">
        <f t="shared" si="4"/>
        <v>220.9</v>
      </c>
      <c r="I113" s="144">
        <f t="shared" si="4"/>
        <v>0</v>
      </c>
    </row>
    <row r="114" spans="2:9" s="66" customFormat="1" ht="38.4" x14ac:dyDescent="0.4">
      <c r="B114" s="67"/>
      <c r="C114" s="7"/>
      <c r="D114" s="135" t="s">
        <v>14</v>
      </c>
      <c r="E114" s="136" t="s">
        <v>437</v>
      </c>
      <c r="F114" s="136" t="s">
        <v>286</v>
      </c>
      <c r="G114" s="55"/>
      <c r="H114" s="144">
        <v>220.9</v>
      </c>
      <c r="I114" s="144">
        <v>0</v>
      </c>
    </row>
    <row r="115" spans="2:9" s="66" customFormat="1" ht="57.6" x14ac:dyDescent="0.4">
      <c r="B115" s="67"/>
      <c r="C115" s="7"/>
      <c r="D115" s="138" t="s">
        <v>438</v>
      </c>
      <c r="E115" s="139" t="s">
        <v>440</v>
      </c>
      <c r="F115" s="139"/>
      <c r="G115" s="55"/>
      <c r="H115" s="144">
        <f t="shared" si="4"/>
        <v>0</v>
      </c>
      <c r="I115" s="144">
        <f t="shared" si="4"/>
        <v>3349.8</v>
      </c>
    </row>
    <row r="116" spans="2:9" s="66" customFormat="1" ht="21" x14ac:dyDescent="0.4">
      <c r="B116" s="67"/>
      <c r="C116" s="7"/>
      <c r="D116" s="138" t="s">
        <v>439</v>
      </c>
      <c r="E116" s="139" t="s">
        <v>441</v>
      </c>
      <c r="F116" s="139"/>
      <c r="G116" s="55"/>
      <c r="H116" s="144">
        <f t="shared" si="4"/>
        <v>0</v>
      </c>
      <c r="I116" s="144">
        <f t="shared" si="4"/>
        <v>3349.8</v>
      </c>
    </row>
    <row r="117" spans="2:9" s="66" customFormat="1" ht="38.4" x14ac:dyDescent="0.4">
      <c r="B117" s="67"/>
      <c r="C117" s="7"/>
      <c r="D117" s="137" t="s">
        <v>14</v>
      </c>
      <c r="E117" s="139" t="s">
        <v>441</v>
      </c>
      <c r="F117" s="139" t="s">
        <v>286</v>
      </c>
      <c r="G117" s="55"/>
      <c r="H117" s="144">
        <v>0</v>
      </c>
      <c r="I117" s="144">
        <v>3349.8</v>
      </c>
    </row>
    <row r="118" spans="2:9" s="18" customFormat="1" ht="78.75" customHeight="1" x14ac:dyDescent="0.4">
      <c r="B118" s="38"/>
      <c r="C118" s="19">
        <v>5</v>
      </c>
      <c r="D118" s="20" t="s">
        <v>249</v>
      </c>
      <c r="E118" s="58" t="s">
        <v>54</v>
      </c>
      <c r="F118" s="58"/>
      <c r="G118" s="25"/>
      <c r="H118" s="143">
        <f>H119</f>
        <v>1529.7</v>
      </c>
      <c r="I118" s="143">
        <f>I119</f>
        <v>0</v>
      </c>
    </row>
    <row r="119" spans="2:9" ht="59.4" customHeight="1" x14ac:dyDescent="0.4">
      <c r="B119" s="12"/>
      <c r="C119" s="7"/>
      <c r="D119" s="33" t="s">
        <v>248</v>
      </c>
      <c r="E119" s="90" t="s">
        <v>55</v>
      </c>
      <c r="F119" s="90"/>
      <c r="G119" s="55"/>
      <c r="H119" s="144">
        <f>H120+H122</f>
        <v>1529.7</v>
      </c>
      <c r="I119" s="144">
        <f>I120+I122</f>
        <v>0</v>
      </c>
    </row>
    <row r="120" spans="2:9" ht="72" customHeight="1" x14ac:dyDescent="0.4">
      <c r="B120" s="12"/>
      <c r="C120" s="7"/>
      <c r="D120" s="49" t="s">
        <v>412</v>
      </c>
      <c r="E120" s="90" t="s">
        <v>56</v>
      </c>
      <c r="F120" s="90"/>
      <c r="G120" s="55"/>
      <c r="H120" s="144">
        <f>H121</f>
        <v>979</v>
      </c>
      <c r="I120" s="144">
        <f>I121</f>
        <v>0</v>
      </c>
    </row>
    <row r="121" spans="2:9" ht="36.75" customHeight="1" x14ac:dyDescent="0.4">
      <c r="B121" s="12"/>
      <c r="C121" s="5"/>
      <c r="D121" s="33" t="s">
        <v>15</v>
      </c>
      <c r="E121" s="90" t="s">
        <v>56</v>
      </c>
      <c r="F121" s="90">
        <v>300</v>
      </c>
      <c r="G121" s="55">
        <v>3</v>
      </c>
      <c r="H121" s="144">
        <v>979</v>
      </c>
      <c r="I121" s="144">
        <v>0</v>
      </c>
    </row>
    <row r="122" spans="2:9" ht="81.75" customHeight="1" x14ac:dyDescent="0.4">
      <c r="B122" s="12"/>
      <c r="C122" s="5"/>
      <c r="D122" s="49" t="s">
        <v>413</v>
      </c>
      <c r="E122" s="90" t="s">
        <v>56</v>
      </c>
      <c r="F122" s="90"/>
      <c r="G122" s="55"/>
      <c r="H122" s="144">
        <f>H123</f>
        <v>550.70000000000005</v>
      </c>
      <c r="I122" s="144">
        <f>I123</f>
        <v>0</v>
      </c>
    </row>
    <row r="123" spans="2:9" ht="21" x14ac:dyDescent="0.4">
      <c r="B123" s="12"/>
      <c r="C123" s="5"/>
      <c r="D123" s="33" t="s">
        <v>15</v>
      </c>
      <c r="E123" s="90" t="s">
        <v>56</v>
      </c>
      <c r="F123" s="90">
        <v>300</v>
      </c>
      <c r="G123" s="55"/>
      <c r="H123" s="144">
        <v>550.70000000000005</v>
      </c>
      <c r="I123" s="144">
        <v>0</v>
      </c>
    </row>
    <row r="124" spans="2:9" ht="109.5" customHeight="1" x14ac:dyDescent="0.4">
      <c r="B124" s="12"/>
      <c r="C124" s="13">
        <v>6</v>
      </c>
      <c r="D124" s="9" t="s">
        <v>246</v>
      </c>
      <c r="E124" s="56" t="s">
        <v>57</v>
      </c>
      <c r="F124" s="56"/>
      <c r="G124" s="15"/>
      <c r="H124" s="143">
        <f>H125+H128</f>
        <v>2420.6999999999998</v>
      </c>
      <c r="I124" s="143">
        <f>I125+I128</f>
        <v>2420.6999999999998</v>
      </c>
    </row>
    <row r="125" spans="2:9" ht="49.5" customHeight="1" x14ac:dyDescent="0.4">
      <c r="B125" s="12"/>
      <c r="C125" s="7"/>
      <c r="D125" s="33" t="s">
        <v>245</v>
      </c>
      <c r="E125" s="90" t="s">
        <v>58</v>
      </c>
      <c r="F125" s="90"/>
      <c r="G125" s="55"/>
      <c r="H125" s="144">
        <f t="shared" ref="H125:I126" si="5">H126</f>
        <v>40</v>
      </c>
      <c r="I125" s="144">
        <f t="shared" si="5"/>
        <v>40</v>
      </c>
    </row>
    <row r="126" spans="2:9" ht="51.75" customHeight="1" x14ac:dyDescent="0.4">
      <c r="B126" s="12"/>
      <c r="C126" s="7"/>
      <c r="D126" s="35" t="s">
        <v>59</v>
      </c>
      <c r="E126" s="90" t="s">
        <v>60</v>
      </c>
      <c r="F126" s="90"/>
      <c r="G126" s="55"/>
      <c r="H126" s="144">
        <f t="shared" si="5"/>
        <v>40</v>
      </c>
      <c r="I126" s="144">
        <f t="shared" si="5"/>
        <v>40</v>
      </c>
    </row>
    <row r="127" spans="2:9" ht="56.25" customHeight="1" x14ac:dyDescent="0.4">
      <c r="B127" s="12"/>
      <c r="C127" s="22"/>
      <c r="D127" s="36" t="s">
        <v>14</v>
      </c>
      <c r="E127" s="92" t="s">
        <v>60</v>
      </c>
      <c r="F127" s="92">
        <v>200</v>
      </c>
      <c r="G127" s="55">
        <v>12</v>
      </c>
      <c r="H127" s="144">
        <v>40</v>
      </c>
      <c r="I127" s="144">
        <v>40</v>
      </c>
    </row>
    <row r="128" spans="2:9" ht="99" customHeight="1" x14ac:dyDescent="0.4">
      <c r="B128" s="12"/>
      <c r="C128" s="7"/>
      <c r="D128" s="33" t="s">
        <v>247</v>
      </c>
      <c r="E128" s="90" t="s">
        <v>61</v>
      </c>
      <c r="F128" s="90"/>
      <c r="G128" s="55"/>
      <c r="H128" s="144">
        <f t="shared" ref="H128:I129" si="6">H129</f>
        <v>2380.6999999999998</v>
      </c>
      <c r="I128" s="144">
        <f t="shared" si="6"/>
        <v>2380.6999999999998</v>
      </c>
    </row>
    <row r="129" spans="2:9" ht="42" x14ac:dyDescent="0.4">
      <c r="B129" s="12"/>
      <c r="C129" s="7"/>
      <c r="D129" s="33" t="s">
        <v>62</v>
      </c>
      <c r="E129" s="90" t="s">
        <v>63</v>
      </c>
      <c r="F129" s="90"/>
      <c r="G129" s="55"/>
      <c r="H129" s="144">
        <f t="shared" si="6"/>
        <v>2380.6999999999998</v>
      </c>
      <c r="I129" s="144">
        <f t="shared" si="6"/>
        <v>2380.6999999999998</v>
      </c>
    </row>
    <row r="130" spans="2:9" ht="42" x14ac:dyDescent="0.4">
      <c r="B130" s="12"/>
      <c r="C130" s="7"/>
      <c r="D130" s="33" t="s">
        <v>48</v>
      </c>
      <c r="E130" s="90" t="s">
        <v>63</v>
      </c>
      <c r="F130" s="90">
        <v>600</v>
      </c>
      <c r="G130" s="55">
        <v>5</v>
      </c>
      <c r="H130" s="144">
        <v>2380.6999999999998</v>
      </c>
      <c r="I130" s="144">
        <v>2380.6999999999998</v>
      </c>
    </row>
    <row r="131" spans="2:9" ht="102.6" customHeight="1" x14ac:dyDescent="0.4">
      <c r="B131" s="12"/>
      <c r="C131" s="13">
        <v>7</v>
      </c>
      <c r="D131" s="9" t="s">
        <v>244</v>
      </c>
      <c r="E131" s="56" t="s">
        <v>64</v>
      </c>
      <c r="F131" s="56"/>
      <c r="G131" s="9"/>
      <c r="H131" s="143">
        <f>H132+H135+H138+H141+H144</f>
        <v>0</v>
      </c>
      <c r="I131" s="143">
        <f>I132+I135+I138+I141+I144</f>
        <v>0</v>
      </c>
    </row>
    <row r="132" spans="2:9" ht="21" x14ac:dyDescent="0.4">
      <c r="B132" s="12"/>
      <c r="C132" s="7"/>
      <c r="D132" s="33" t="s">
        <v>243</v>
      </c>
      <c r="E132" s="90" t="s">
        <v>65</v>
      </c>
      <c r="F132" s="90"/>
      <c r="G132" s="54"/>
      <c r="H132" s="144">
        <f t="shared" ref="H132:I133" si="7">H133</f>
        <v>0</v>
      </c>
      <c r="I132" s="144">
        <f t="shared" si="7"/>
        <v>0</v>
      </c>
    </row>
    <row r="133" spans="2:9" ht="78" customHeight="1" x14ac:dyDescent="0.4">
      <c r="B133" s="12"/>
      <c r="C133" s="7"/>
      <c r="D133" s="33" t="s">
        <v>66</v>
      </c>
      <c r="E133" s="90" t="s">
        <v>67</v>
      </c>
      <c r="F133" s="90"/>
      <c r="G133" s="54"/>
      <c r="H133" s="144">
        <f t="shared" si="7"/>
        <v>0</v>
      </c>
      <c r="I133" s="144">
        <f t="shared" si="7"/>
        <v>0</v>
      </c>
    </row>
    <row r="134" spans="2:9" ht="42" x14ac:dyDescent="0.4">
      <c r="B134" s="12"/>
      <c r="C134" s="7"/>
      <c r="D134" s="33" t="s">
        <v>14</v>
      </c>
      <c r="E134" s="90" t="s">
        <v>67</v>
      </c>
      <c r="F134" s="90">
        <v>200</v>
      </c>
      <c r="G134" s="54">
        <v>13</v>
      </c>
      <c r="H134" s="144"/>
      <c r="I134" s="144"/>
    </row>
    <row r="135" spans="2:9" s="66" customFormat="1" ht="21" x14ac:dyDescent="0.4">
      <c r="B135" s="67"/>
      <c r="C135" s="7"/>
      <c r="D135" s="60" t="s">
        <v>371</v>
      </c>
      <c r="E135" s="95" t="s">
        <v>346</v>
      </c>
      <c r="F135" s="95"/>
      <c r="G135" s="54"/>
      <c r="H135" s="144">
        <f t="shared" ref="H135:I136" si="8">H136</f>
        <v>0</v>
      </c>
      <c r="I135" s="144">
        <f t="shared" si="8"/>
        <v>0</v>
      </c>
    </row>
    <row r="136" spans="2:9" s="66" customFormat="1" ht="63" x14ac:dyDescent="0.4">
      <c r="B136" s="67"/>
      <c r="C136" s="7"/>
      <c r="D136" s="21" t="s">
        <v>369</v>
      </c>
      <c r="E136" s="95" t="s">
        <v>347</v>
      </c>
      <c r="F136" s="95"/>
      <c r="G136" s="54"/>
      <c r="H136" s="144">
        <f t="shared" si="8"/>
        <v>0</v>
      </c>
      <c r="I136" s="144">
        <f t="shared" si="8"/>
        <v>0</v>
      </c>
    </row>
    <row r="137" spans="2:9" s="66" customFormat="1" ht="38.4" x14ac:dyDescent="0.4">
      <c r="B137" s="67"/>
      <c r="C137" s="7"/>
      <c r="D137" s="61" t="s">
        <v>14</v>
      </c>
      <c r="E137" s="95" t="s">
        <v>347</v>
      </c>
      <c r="F137" s="95">
        <v>200</v>
      </c>
      <c r="G137" s="54"/>
      <c r="H137" s="144"/>
      <c r="I137" s="144"/>
    </row>
    <row r="138" spans="2:9" ht="69.75" customHeight="1" x14ac:dyDescent="0.4">
      <c r="B138" s="12"/>
      <c r="C138" s="7"/>
      <c r="D138" s="33" t="s">
        <v>242</v>
      </c>
      <c r="E138" s="90" t="s">
        <v>68</v>
      </c>
      <c r="F138" s="90"/>
      <c r="G138" s="54"/>
      <c r="H138" s="144">
        <f t="shared" ref="H138:I139" si="9">H139</f>
        <v>0</v>
      </c>
      <c r="I138" s="144">
        <f t="shared" si="9"/>
        <v>0</v>
      </c>
    </row>
    <row r="139" spans="2:9" ht="69.75" customHeight="1" x14ac:dyDescent="0.4">
      <c r="B139" s="12"/>
      <c r="C139" s="7"/>
      <c r="D139" s="33" t="s">
        <v>66</v>
      </c>
      <c r="E139" s="90" t="s">
        <v>69</v>
      </c>
      <c r="F139" s="90"/>
      <c r="G139" s="54"/>
      <c r="H139" s="144">
        <f t="shared" si="9"/>
        <v>0</v>
      </c>
      <c r="I139" s="144">
        <f t="shared" si="9"/>
        <v>0</v>
      </c>
    </row>
    <row r="140" spans="2:9" ht="42" x14ac:dyDescent="0.4">
      <c r="B140" s="12"/>
      <c r="C140" s="7"/>
      <c r="D140" s="33" t="s">
        <v>14</v>
      </c>
      <c r="E140" s="90" t="s">
        <v>69</v>
      </c>
      <c r="F140" s="90">
        <v>200</v>
      </c>
      <c r="G140" s="54">
        <v>13</v>
      </c>
      <c r="H140" s="144"/>
      <c r="I140" s="144"/>
    </row>
    <row r="141" spans="2:9" s="66" customFormat="1" ht="21" x14ac:dyDescent="0.4">
      <c r="B141" s="67"/>
      <c r="C141" s="7"/>
      <c r="D141" s="60" t="s">
        <v>368</v>
      </c>
      <c r="E141" s="95" t="s">
        <v>348</v>
      </c>
      <c r="F141" s="95"/>
      <c r="G141" s="54"/>
      <c r="H141" s="144">
        <f t="shared" ref="H141:I142" si="10">H142</f>
        <v>0</v>
      </c>
      <c r="I141" s="144">
        <f t="shared" si="10"/>
        <v>0</v>
      </c>
    </row>
    <row r="142" spans="2:9" s="66" customFormat="1" ht="63" x14ac:dyDescent="0.4">
      <c r="B142" s="67"/>
      <c r="C142" s="7"/>
      <c r="D142" s="21" t="s">
        <v>369</v>
      </c>
      <c r="E142" s="95" t="s">
        <v>349</v>
      </c>
      <c r="F142" s="95"/>
      <c r="G142" s="54"/>
      <c r="H142" s="144">
        <f t="shared" si="10"/>
        <v>0</v>
      </c>
      <c r="I142" s="144">
        <f t="shared" si="10"/>
        <v>0</v>
      </c>
    </row>
    <row r="143" spans="2:9" s="66" customFormat="1" ht="38.4" x14ac:dyDescent="0.4">
      <c r="B143" s="67"/>
      <c r="C143" s="7"/>
      <c r="D143" s="61" t="s">
        <v>14</v>
      </c>
      <c r="E143" s="95" t="s">
        <v>349</v>
      </c>
      <c r="F143" s="95">
        <v>200</v>
      </c>
      <c r="G143" s="54"/>
      <c r="H143" s="144"/>
      <c r="I143" s="144"/>
    </row>
    <row r="144" spans="2:9" s="66" customFormat="1" ht="42" x14ac:dyDescent="0.4">
      <c r="B144" s="67"/>
      <c r="C144" s="7"/>
      <c r="D144" s="60" t="s">
        <v>370</v>
      </c>
      <c r="E144" s="95" t="s">
        <v>350</v>
      </c>
      <c r="F144" s="95"/>
      <c r="G144" s="54"/>
      <c r="H144" s="144">
        <f t="shared" ref="H144:I145" si="11">H145</f>
        <v>0</v>
      </c>
      <c r="I144" s="144">
        <f t="shared" si="11"/>
        <v>0</v>
      </c>
    </row>
    <row r="145" spans="2:9" s="66" customFormat="1" ht="63" x14ac:dyDescent="0.4">
      <c r="B145" s="67"/>
      <c r="C145" s="7"/>
      <c r="D145" s="21" t="s">
        <v>369</v>
      </c>
      <c r="E145" s="95" t="s">
        <v>351</v>
      </c>
      <c r="F145" s="95"/>
      <c r="G145" s="54"/>
      <c r="H145" s="144">
        <f t="shared" si="11"/>
        <v>0</v>
      </c>
      <c r="I145" s="144">
        <f t="shared" si="11"/>
        <v>0</v>
      </c>
    </row>
    <row r="146" spans="2:9" s="66" customFormat="1" ht="38.4" x14ac:dyDescent="0.4">
      <c r="B146" s="67"/>
      <c r="C146" s="7"/>
      <c r="D146" s="61" t="s">
        <v>14</v>
      </c>
      <c r="E146" s="95" t="s">
        <v>351</v>
      </c>
      <c r="F146" s="95">
        <v>200</v>
      </c>
      <c r="G146" s="54"/>
      <c r="H146" s="144"/>
      <c r="I146" s="144"/>
    </row>
    <row r="147" spans="2:9" ht="70.5" customHeight="1" x14ac:dyDescent="0.4">
      <c r="B147" s="12"/>
      <c r="C147" s="13">
        <v>8</v>
      </c>
      <c r="D147" s="9" t="s">
        <v>259</v>
      </c>
      <c r="E147" s="56" t="s">
        <v>70</v>
      </c>
      <c r="F147" s="56"/>
      <c r="G147" s="15"/>
      <c r="H147" s="143">
        <f>H148+H152+H156</f>
        <v>8531.6999999999989</v>
      </c>
      <c r="I147" s="143">
        <f>I148+I152+I156</f>
        <v>8531.6999999999989</v>
      </c>
    </row>
    <row r="148" spans="2:9" ht="42" x14ac:dyDescent="0.4">
      <c r="B148" s="12"/>
      <c r="C148" s="7"/>
      <c r="D148" s="33" t="s">
        <v>241</v>
      </c>
      <c r="E148" s="90" t="s">
        <v>71</v>
      </c>
      <c r="F148" s="90"/>
      <c r="G148" s="55"/>
      <c r="H148" s="144">
        <f>H149</f>
        <v>1331.6</v>
      </c>
      <c r="I148" s="144">
        <f>I149</f>
        <v>1331.6</v>
      </c>
    </row>
    <row r="149" spans="2:9" ht="21" x14ac:dyDescent="0.4">
      <c r="B149" s="12"/>
      <c r="C149" s="7"/>
      <c r="D149" s="33" t="s">
        <v>72</v>
      </c>
      <c r="E149" s="90" t="s">
        <v>73</v>
      </c>
      <c r="F149" s="90"/>
      <c r="G149" s="55"/>
      <c r="H149" s="144">
        <f>H150+H151</f>
        <v>1331.6</v>
      </c>
      <c r="I149" s="144">
        <f>I150+I151</f>
        <v>1331.6</v>
      </c>
    </row>
    <row r="150" spans="2:9" ht="42" x14ac:dyDescent="0.4">
      <c r="B150" s="12"/>
      <c r="C150" s="7"/>
      <c r="D150" s="33" t="s">
        <v>14</v>
      </c>
      <c r="E150" s="90" t="s">
        <v>75</v>
      </c>
      <c r="F150" s="90">
        <v>200</v>
      </c>
      <c r="G150" s="55">
        <v>7</v>
      </c>
      <c r="H150" s="144">
        <v>1206</v>
      </c>
      <c r="I150" s="144">
        <v>1206</v>
      </c>
    </row>
    <row r="151" spans="2:9" ht="21" x14ac:dyDescent="0.4">
      <c r="B151" s="12"/>
      <c r="C151" s="7"/>
      <c r="D151" s="33" t="s">
        <v>15</v>
      </c>
      <c r="E151" s="90" t="s">
        <v>75</v>
      </c>
      <c r="F151" s="90">
        <v>300</v>
      </c>
      <c r="G151" s="55">
        <v>7</v>
      </c>
      <c r="H151" s="144">
        <v>125.6</v>
      </c>
      <c r="I151" s="144">
        <v>125.6</v>
      </c>
    </row>
    <row r="152" spans="2:9" ht="42" x14ac:dyDescent="0.4">
      <c r="B152" s="12"/>
      <c r="C152" s="7"/>
      <c r="D152" s="33" t="s">
        <v>272</v>
      </c>
      <c r="E152" s="90" t="s">
        <v>76</v>
      </c>
      <c r="F152" s="90"/>
      <c r="G152" s="55"/>
      <c r="H152" s="144">
        <f>H153</f>
        <v>355</v>
      </c>
      <c r="I152" s="144">
        <f>I153</f>
        <v>355</v>
      </c>
    </row>
    <row r="153" spans="2:9" ht="21" x14ac:dyDescent="0.4">
      <c r="B153" s="12"/>
      <c r="C153" s="7"/>
      <c r="D153" s="33" t="s">
        <v>72</v>
      </c>
      <c r="E153" s="90" t="s">
        <v>77</v>
      </c>
      <c r="F153" s="90"/>
      <c r="G153" s="55"/>
      <c r="H153" s="144">
        <f>H154+H155</f>
        <v>355</v>
      </c>
      <c r="I153" s="144">
        <f>I154+I155</f>
        <v>355</v>
      </c>
    </row>
    <row r="154" spans="2:9" ht="101.25" customHeight="1" x14ac:dyDescent="0.4">
      <c r="B154" s="12"/>
      <c r="C154" s="7"/>
      <c r="D154" s="33" t="s">
        <v>74</v>
      </c>
      <c r="E154" s="90" t="s">
        <v>77</v>
      </c>
      <c r="F154" s="90">
        <v>100</v>
      </c>
      <c r="G154" s="55">
        <v>7</v>
      </c>
      <c r="H154" s="144">
        <v>222.2</v>
      </c>
      <c r="I154" s="144">
        <v>222.2</v>
      </c>
    </row>
    <row r="155" spans="2:9" ht="50.25" customHeight="1" x14ac:dyDescent="0.4">
      <c r="B155" s="12"/>
      <c r="C155" s="7"/>
      <c r="D155" s="33" t="s">
        <v>14</v>
      </c>
      <c r="E155" s="90" t="s">
        <v>77</v>
      </c>
      <c r="F155" s="90">
        <v>200</v>
      </c>
      <c r="G155" s="55">
        <v>7</v>
      </c>
      <c r="H155" s="144">
        <v>132.80000000000001</v>
      </c>
      <c r="I155" s="144">
        <v>132.80000000000001</v>
      </c>
    </row>
    <row r="156" spans="2:9" ht="105" customHeight="1" x14ac:dyDescent="0.4">
      <c r="B156" s="12"/>
      <c r="C156" s="7"/>
      <c r="D156" s="33" t="s">
        <v>240</v>
      </c>
      <c r="E156" s="90" t="s">
        <v>78</v>
      </c>
      <c r="F156" s="90"/>
      <c r="G156" s="55"/>
      <c r="H156" s="144">
        <f>H157+H161</f>
        <v>6845.0999999999995</v>
      </c>
      <c r="I156" s="144">
        <f>I157+I161</f>
        <v>6845.0999999999995</v>
      </c>
    </row>
    <row r="157" spans="2:9" ht="46.5" customHeight="1" x14ac:dyDescent="0.4">
      <c r="B157" s="12"/>
      <c r="C157" s="7"/>
      <c r="D157" s="33" t="s">
        <v>79</v>
      </c>
      <c r="E157" s="90" t="s">
        <v>80</v>
      </c>
      <c r="F157" s="90"/>
      <c r="G157" s="55"/>
      <c r="H157" s="144">
        <f>H158+H159+H160</f>
        <v>4918.7</v>
      </c>
      <c r="I157" s="144">
        <f>I158+I159+I160</f>
        <v>4918.7</v>
      </c>
    </row>
    <row r="158" spans="2:9" ht="115.5" customHeight="1" x14ac:dyDescent="0.4">
      <c r="B158" s="12"/>
      <c r="C158" s="7"/>
      <c r="D158" s="33" t="s">
        <v>74</v>
      </c>
      <c r="E158" s="90" t="s">
        <v>80</v>
      </c>
      <c r="F158" s="90">
        <v>100</v>
      </c>
      <c r="G158" s="55">
        <v>7</v>
      </c>
      <c r="H158" s="144">
        <v>4586.8</v>
      </c>
      <c r="I158" s="144">
        <v>4586.8</v>
      </c>
    </row>
    <row r="159" spans="2:9" ht="42" x14ac:dyDescent="0.4">
      <c r="B159" s="12"/>
      <c r="C159" s="7"/>
      <c r="D159" s="33" t="s">
        <v>210</v>
      </c>
      <c r="E159" s="90" t="s">
        <v>80</v>
      </c>
      <c r="F159" s="90">
        <v>200</v>
      </c>
      <c r="G159" s="55">
        <v>7</v>
      </c>
      <c r="H159" s="144">
        <v>329.2</v>
      </c>
      <c r="I159" s="144">
        <v>329.2</v>
      </c>
    </row>
    <row r="160" spans="2:9" ht="21" x14ac:dyDescent="0.4">
      <c r="B160" s="12"/>
      <c r="C160" s="7"/>
      <c r="D160" s="33" t="s">
        <v>18</v>
      </c>
      <c r="E160" s="90" t="s">
        <v>80</v>
      </c>
      <c r="F160" s="90">
        <v>800</v>
      </c>
      <c r="G160" s="55">
        <v>7</v>
      </c>
      <c r="H160" s="144">
        <v>2.7</v>
      </c>
      <c r="I160" s="144">
        <v>2.7</v>
      </c>
    </row>
    <row r="161" spans="2:9" ht="21" x14ac:dyDescent="0.4">
      <c r="B161" s="12"/>
      <c r="C161" s="7"/>
      <c r="D161" s="42" t="s">
        <v>90</v>
      </c>
      <c r="E161" s="90" t="s">
        <v>81</v>
      </c>
      <c r="F161" s="90"/>
      <c r="G161" s="55"/>
      <c r="H161" s="144">
        <f>H162+H163</f>
        <v>1926.3999999999999</v>
      </c>
      <c r="I161" s="144">
        <f>I162+I163</f>
        <v>1926.3999999999999</v>
      </c>
    </row>
    <row r="162" spans="2:9" ht="120.75" customHeight="1" x14ac:dyDescent="0.4">
      <c r="B162" s="12"/>
      <c r="C162" s="7"/>
      <c r="D162" s="33" t="s">
        <v>74</v>
      </c>
      <c r="E162" s="90" t="s">
        <v>81</v>
      </c>
      <c r="F162" s="90">
        <v>100</v>
      </c>
      <c r="G162" s="55">
        <v>9</v>
      </c>
      <c r="H162" s="144">
        <v>1835.6</v>
      </c>
      <c r="I162" s="144">
        <v>1835.6</v>
      </c>
    </row>
    <row r="163" spans="2:9" ht="42" x14ac:dyDescent="0.4">
      <c r="B163" s="12"/>
      <c r="C163" s="7"/>
      <c r="D163" s="33" t="s">
        <v>14</v>
      </c>
      <c r="E163" s="90" t="s">
        <v>81</v>
      </c>
      <c r="F163" s="90">
        <v>200</v>
      </c>
      <c r="G163" s="55">
        <v>9</v>
      </c>
      <c r="H163" s="144">
        <v>90.8</v>
      </c>
      <c r="I163" s="144">
        <v>90.8</v>
      </c>
    </row>
    <row r="164" spans="2:9" ht="40.799999999999997" x14ac:dyDescent="0.4">
      <c r="B164" s="12"/>
      <c r="C164" s="13">
        <v>9</v>
      </c>
      <c r="D164" s="9" t="s">
        <v>239</v>
      </c>
      <c r="E164" s="56" t="s">
        <v>82</v>
      </c>
      <c r="F164" s="56"/>
      <c r="G164" s="9"/>
      <c r="H164" s="143">
        <f>H165+H177+H182</f>
        <v>48683.8</v>
      </c>
      <c r="I164" s="143">
        <f>I165+I177+I182</f>
        <v>48683.8</v>
      </c>
    </row>
    <row r="165" spans="2:9" ht="42" x14ac:dyDescent="0.4">
      <c r="B165" s="12"/>
      <c r="C165" s="7"/>
      <c r="D165" s="33" t="s">
        <v>273</v>
      </c>
      <c r="E165" s="90" t="s">
        <v>83</v>
      </c>
      <c r="F165" s="90"/>
      <c r="G165" s="54"/>
      <c r="H165" s="144">
        <f>H166+H169+H171+H173+H175</f>
        <v>45843.9</v>
      </c>
      <c r="I165" s="144">
        <f>I166+I169+I171+I173+I175</f>
        <v>45843.9</v>
      </c>
    </row>
    <row r="166" spans="2:9" ht="67.5" customHeight="1" x14ac:dyDescent="0.4">
      <c r="B166" s="12"/>
      <c r="C166" s="7"/>
      <c r="D166" s="33" t="s">
        <v>79</v>
      </c>
      <c r="E166" s="90" t="s">
        <v>84</v>
      </c>
      <c r="F166" s="90"/>
      <c r="G166" s="54"/>
      <c r="H166" s="144">
        <f>H167+H168</f>
        <v>43093.4</v>
      </c>
      <c r="I166" s="144">
        <f>I167+I168</f>
        <v>43093.4</v>
      </c>
    </row>
    <row r="167" spans="2:9" ht="21" x14ac:dyDescent="0.4">
      <c r="B167" s="12"/>
      <c r="C167" s="153"/>
      <c r="D167" s="162" t="s">
        <v>9</v>
      </c>
      <c r="E167" s="149" t="s">
        <v>84</v>
      </c>
      <c r="F167" s="149">
        <v>600</v>
      </c>
      <c r="G167" s="54">
        <v>1</v>
      </c>
      <c r="H167" s="144">
        <v>25166</v>
      </c>
      <c r="I167" s="144">
        <v>25166</v>
      </c>
    </row>
    <row r="168" spans="2:9" ht="48.6" customHeight="1" x14ac:dyDescent="0.4">
      <c r="B168" s="12"/>
      <c r="C168" s="153"/>
      <c r="D168" s="163"/>
      <c r="E168" s="149"/>
      <c r="F168" s="149"/>
      <c r="G168" s="54">
        <v>2</v>
      </c>
      <c r="H168" s="144">
        <v>17927.400000000001</v>
      </c>
      <c r="I168" s="144">
        <v>17927.400000000001</v>
      </c>
    </row>
    <row r="169" spans="2:9" s="66" customFormat="1" ht="42" x14ac:dyDescent="0.4">
      <c r="B169" s="67"/>
      <c r="C169" s="74"/>
      <c r="D169" s="80" t="s">
        <v>327</v>
      </c>
      <c r="E169" s="90" t="s">
        <v>328</v>
      </c>
      <c r="F169" s="90"/>
      <c r="G169" s="54"/>
      <c r="H169" s="144">
        <f>H170</f>
        <v>1489.9</v>
      </c>
      <c r="I169" s="144">
        <f>I170</f>
        <v>1489.9</v>
      </c>
    </row>
    <row r="170" spans="2:9" s="66" customFormat="1" ht="42" x14ac:dyDescent="0.4">
      <c r="B170" s="67"/>
      <c r="C170" s="74"/>
      <c r="D170" s="80" t="s">
        <v>20</v>
      </c>
      <c r="E170" s="90" t="s">
        <v>328</v>
      </c>
      <c r="F170" s="90">
        <v>600</v>
      </c>
      <c r="G170" s="54"/>
      <c r="H170" s="144">
        <v>1489.9</v>
      </c>
      <c r="I170" s="144">
        <v>1489.9</v>
      </c>
    </row>
    <row r="171" spans="2:9" ht="157.94999999999999" customHeight="1" x14ac:dyDescent="0.4">
      <c r="B171" s="12"/>
      <c r="C171" s="7"/>
      <c r="D171" s="33" t="s">
        <v>238</v>
      </c>
      <c r="E171" s="90" t="s">
        <v>85</v>
      </c>
      <c r="F171" s="90"/>
      <c r="G171" s="54"/>
      <c r="H171" s="144">
        <f>H172</f>
        <v>93.8</v>
      </c>
      <c r="I171" s="144">
        <f>I172</f>
        <v>93.8</v>
      </c>
    </row>
    <row r="172" spans="2:9" ht="42" x14ac:dyDescent="0.4">
      <c r="B172" s="12"/>
      <c r="C172" s="74"/>
      <c r="D172" s="75" t="s">
        <v>9</v>
      </c>
      <c r="E172" s="90" t="s">
        <v>85</v>
      </c>
      <c r="F172" s="90">
        <v>600</v>
      </c>
      <c r="G172" s="23">
        <v>1</v>
      </c>
      <c r="H172" s="144">
        <v>93.8</v>
      </c>
      <c r="I172" s="144">
        <v>93.8</v>
      </c>
    </row>
    <row r="173" spans="2:9" ht="38.4" x14ac:dyDescent="0.4">
      <c r="B173" s="12"/>
      <c r="C173" s="34"/>
      <c r="D173" s="61" t="s">
        <v>427</v>
      </c>
      <c r="E173" s="90" t="s">
        <v>298</v>
      </c>
      <c r="F173" s="90"/>
      <c r="G173" s="54"/>
      <c r="H173" s="144">
        <f>H174</f>
        <v>1015.1</v>
      </c>
      <c r="I173" s="144">
        <f>I174</f>
        <v>1015.1</v>
      </c>
    </row>
    <row r="174" spans="2:9" ht="70.5" customHeight="1" x14ac:dyDescent="0.4">
      <c r="B174" s="12"/>
      <c r="C174" s="34"/>
      <c r="D174" s="37" t="s">
        <v>20</v>
      </c>
      <c r="E174" s="90" t="s">
        <v>298</v>
      </c>
      <c r="F174" s="90">
        <v>600</v>
      </c>
      <c r="G174" s="54"/>
      <c r="H174" s="144">
        <v>1015.1</v>
      </c>
      <c r="I174" s="144">
        <v>1015.1</v>
      </c>
    </row>
    <row r="175" spans="2:9" ht="57.75" customHeight="1" x14ac:dyDescent="0.4">
      <c r="B175" s="12"/>
      <c r="C175" s="34"/>
      <c r="D175" s="61" t="s">
        <v>428</v>
      </c>
      <c r="E175" s="94" t="s">
        <v>298</v>
      </c>
      <c r="F175" s="46"/>
      <c r="G175" s="54"/>
      <c r="H175" s="144">
        <f>H176</f>
        <v>151.69999999999999</v>
      </c>
      <c r="I175" s="144">
        <f>I176</f>
        <v>151.69999999999999</v>
      </c>
    </row>
    <row r="176" spans="2:9" ht="57" customHeight="1" x14ac:dyDescent="0.4">
      <c r="B176" s="12"/>
      <c r="C176" s="34"/>
      <c r="D176" s="32" t="s">
        <v>20</v>
      </c>
      <c r="E176" s="94" t="s">
        <v>298</v>
      </c>
      <c r="F176" s="94" t="s">
        <v>287</v>
      </c>
      <c r="G176" s="54"/>
      <c r="H176" s="144">
        <v>151.69999999999999</v>
      </c>
      <c r="I176" s="144">
        <v>151.69999999999999</v>
      </c>
    </row>
    <row r="177" spans="2:9" s="66" customFormat="1" ht="66.75" customHeight="1" x14ac:dyDescent="0.4">
      <c r="B177" s="67"/>
      <c r="C177" s="74"/>
      <c r="D177" s="80" t="s">
        <v>237</v>
      </c>
      <c r="E177" s="90" t="s">
        <v>86</v>
      </c>
      <c r="F177" s="46"/>
      <c r="G177" s="54"/>
      <c r="H177" s="144">
        <f>H178</f>
        <v>993.5</v>
      </c>
      <c r="I177" s="144">
        <f>I178</f>
        <v>993.5</v>
      </c>
    </row>
    <row r="178" spans="2:9" ht="21" x14ac:dyDescent="0.4">
      <c r="B178" s="12"/>
      <c r="C178" s="7"/>
      <c r="D178" s="54" t="s">
        <v>87</v>
      </c>
      <c r="E178" s="90" t="s">
        <v>88</v>
      </c>
      <c r="F178" s="90"/>
      <c r="G178" s="54"/>
      <c r="H178" s="144">
        <f>H179+H180+H181</f>
        <v>993.5</v>
      </c>
      <c r="I178" s="144">
        <f>I179+I180+I181</f>
        <v>993.5</v>
      </c>
    </row>
    <row r="179" spans="2:9" ht="112.5" customHeight="1" x14ac:dyDescent="0.4">
      <c r="B179" s="12"/>
      <c r="C179" s="7"/>
      <c r="D179" s="54" t="s">
        <v>74</v>
      </c>
      <c r="E179" s="90" t="s">
        <v>88</v>
      </c>
      <c r="F179" s="90">
        <v>100</v>
      </c>
      <c r="G179" s="54">
        <v>2</v>
      </c>
      <c r="H179" s="144">
        <v>600</v>
      </c>
      <c r="I179" s="144">
        <v>600</v>
      </c>
    </row>
    <row r="180" spans="2:9" ht="42" x14ac:dyDescent="0.4">
      <c r="B180" s="12"/>
      <c r="C180" s="7"/>
      <c r="D180" s="33" t="s">
        <v>14</v>
      </c>
      <c r="E180" s="90" t="s">
        <v>88</v>
      </c>
      <c r="F180" s="90">
        <v>200</v>
      </c>
      <c r="G180" s="54">
        <v>2</v>
      </c>
      <c r="H180" s="144">
        <v>200</v>
      </c>
      <c r="I180" s="144">
        <v>200</v>
      </c>
    </row>
    <row r="181" spans="2:9" ht="21" x14ac:dyDescent="0.4">
      <c r="B181" s="12"/>
      <c r="C181" s="7"/>
      <c r="D181" s="33" t="s">
        <v>15</v>
      </c>
      <c r="E181" s="90" t="s">
        <v>88</v>
      </c>
      <c r="F181" s="90">
        <v>300</v>
      </c>
      <c r="G181" s="54">
        <v>2</v>
      </c>
      <c r="H181" s="144">
        <v>193.5</v>
      </c>
      <c r="I181" s="144">
        <v>193.5</v>
      </c>
    </row>
    <row r="182" spans="2:9" ht="21" x14ac:dyDescent="0.4">
      <c r="B182" s="12"/>
      <c r="C182" s="7"/>
      <c r="D182" s="33" t="s">
        <v>236</v>
      </c>
      <c r="E182" s="90" t="s">
        <v>89</v>
      </c>
      <c r="F182" s="90"/>
      <c r="G182" s="54"/>
      <c r="H182" s="144">
        <f>H183</f>
        <v>1846.4</v>
      </c>
      <c r="I182" s="144">
        <f>I183</f>
        <v>1846.4</v>
      </c>
    </row>
    <row r="183" spans="2:9" ht="21" x14ac:dyDescent="0.4">
      <c r="B183" s="12"/>
      <c r="C183" s="7"/>
      <c r="D183" s="33" t="s">
        <v>90</v>
      </c>
      <c r="E183" s="90" t="s">
        <v>91</v>
      </c>
      <c r="F183" s="90"/>
      <c r="G183" s="54"/>
      <c r="H183" s="144">
        <f>H184+H185</f>
        <v>1846.4</v>
      </c>
      <c r="I183" s="144">
        <f>I184+I185</f>
        <v>1846.4</v>
      </c>
    </row>
    <row r="184" spans="2:9" ht="109.5" customHeight="1" x14ac:dyDescent="0.4">
      <c r="B184" s="12"/>
      <c r="C184" s="7"/>
      <c r="D184" s="33" t="s">
        <v>74</v>
      </c>
      <c r="E184" s="90" t="s">
        <v>91</v>
      </c>
      <c r="F184" s="90">
        <v>100</v>
      </c>
      <c r="G184" s="54">
        <v>5</v>
      </c>
      <c r="H184" s="144">
        <v>1783.5</v>
      </c>
      <c r="I184" s="144">
        <v>1783.5</v>
      </c>
    </row>
    <row r="185" spans="2:9" ht="42" x14ac:dyDescent="0.4">
      <c r="B185" s="12"/>
      <c r="C185" s="7"/>
      <c r="D185" s="33" t="s">
        <v>14</v>
      </c>
      <c r="E185" s="90" t="s">
        <v>91</v>
      </c>
      <c r="F185" s="90">
        <v>200</v>
      </c>
      <c r="G185" s="54">
        <v>5</v>
      </c>
      <c r="H185" s="144">
        <v>62.9</v>
      </c>
      <c r="I185" s="144">
        <v>62.9</v>
      </c>
    </row>
    <row r="186" spans="2:9" ht="66" customHeight="1" x14ac:dyDescent="0.4">
      <c r="B186" s="12"/>
      <c r="C186" s="13">
        <v>10</v>
      </c>
      <c r="D186" s="14" t="s">
        <v>92</v>
      </c>
      <c r="E186" s="56" t="s">
        <v>93</v>
      </c>
      <c r="F186" s="56"/>
      <c r="G186" s="15"/>
      <c r="H186" s="143">
        <f>H187+H196+H205+H213+H208+H202</f>
        <v>69334.5</v>
      </c>
      <c r="I186" s="143">
        <f>I187+I196+I205+I213+I208+I202</f>
        <v>68710.600000000006</v>
      </c>
    </row>
    <row r="187" spans="2:9" ht="78" customHeight="1" x14ac:dyDescent="0.4">
      <c r="B187" s="12"/>
      <c r="C187" s="7"/>
      <c r="D187" s="33" t="s">
        <v>235</v>
      </c>
      <c r="E187" s="90" t="s">
        <v>94</v>
      </c>
      <c r="F187" s="90"/>
      <c r="G187" s="55"/>
      <c r="H187" s="144">
        <f>H188+H190+H194</f>
        <v>23095</v>
      </c>
      <c r="I187" s="144">
        <f>I188+I190+I194</f>
        <v>23107.7</v>
      </c>
    </row>
    <row r="188" spans="2:9" ht="42" x14ac:dyDescent="0.4">
      <c r="B188" s="12"/>
      <c r="C188" s="7"/>
      <c r="D188" s="33" t="s">
        <v>95</v>
      </c>
      <c r="E188" s="90" t="s">
        <v>96</v>
      </c>
      <c r="F188" s="90"/>
      <c r="G188" s="55"/>
      <c r="H188" s="144">
        <f>H189</f>
        <v>3049.4</v>
      </c>
      <c r="I188" s="144">
        <f>I189</f>
        <v>3049.4</v>
      </c>
    </row>
    <row r="189" spans="2:9" ht="50.25" customHeight="1" x14ac:dyDescent="0.4">
      <c r="B189" s="12"/>
      <c r="C189" s="7"/>
      <c r="D189" s="33" t="s">
        <v>14</v>
      </c>
      <c r="E189" s="90" t="s">
        <v>96</v>
      </c>
      <c r="F189" s="90">
        <v>200</v>
      </c>
      <c r="G189" s="55">
        <v>10</v>
      </c>
      <c r="H189" s="144">
        <v>3049.4</v>
      </c>
      <c r="I189" s="144">
        <v>3049.4</v>
      </c>
    </row>
    <row r="190" spans="2:9" ht="87" customHeight="1" x14ac:dyDescent="0.4">
      <c r="B190" s="12"/>
      <c r="C190" s="7"/>
      <c r="D190" s="33" t="s">
        <v>234</v>
      </c>
      <c r="E190" s="90" t="s">
        <v>97</v>
      </c>
      <c r="F190" s="90"/>
      <c r="G190" s="55"/>
      <c r="H190" s="144">
        <f>H191+H192+H193</f>
        <v>19982.599999999999</v>
      </c>
      <c r="I190" s="144">
        <f>I191+I192+I193</f>
        <v>19995.3</v>
      </c>
    </row>
    <row r="191" spans="2:9" ht="109.5" customHeight="1" x14ac:dyDescent="0.4">
      <c r="B191" s="12"/>
      <c r="C191" s="7"/>
      <c r="D191" s="33" t="s">
        <v>74</v>
      </c>
      <c r="E191" s="90" t="s">
        <v>97</v>
      </c>
      <c r="F191" s="90">
        <v>100</v>
      </c>
      <c r="G191" s="55">
        <v>10</v>
      </c>
      <c r="H191" s="144">
        <v>18018</v>
      </c>
      <c r="I191" s="144">
        <v>18018</v>
      </c>
    </row>
    <row r="192" spans="2:9" ht="64.5" customHeight="1" x14ac:dyDescent="0.4">
      <c r="B192" s="12"/>
      <c r="C192" s="7"/>
      <c r="D192" s="33" t="s">
        <v>14</v>
      </c>
      <c r="E192" s="90" t="s">
        <v>97</v>
      </c>
      <c r="F192" s="90">
        <v>200</v>
      </c>
      <c r="G192" s="55">
        <v>10</v>
      </c>
      <c r="H192" s="144">
        <v>1932</v>
      </c>
      <c r="I192" s="144">
        <v>1944.7</v>
      </c>
    </row>
    <row r="193" spans="2:9" ht="23.25" customHeight="1" x14ac:dyDescent="0.4">
      <c r="B193" s="12"/>
      <c r="C193" s="7"/>
      <c r="D193" s="33" t="s">
        <v>18</v>
      </c>
      <c r="E193" s="90" t="s">
        <v>97</v>
      </c>
      <c r="F193" s="90">
        <v>800</v>
      </c>
      <c r="G193" s="55">
        <v>10</v>
      </c>
      <c r="H193" s="144">
        <v>32.6</v>
      </c>
      <c r="I193" s="144">
        <v>32.6</v>
      </c>
    </row>
    <row r="194" spans="2:9" ht="105.75" customHeight="1" x14ac:dyDescent="0.4">
      <c r="B194" s="12"/>
      <c r="C194" s="7"/>
      <c r="D194" s="33" t="s">
        <v>98</v>
      </c>
      <c r="E194" s="90" t="s">
        <v>99</v>
      </c>
      <c r="F194" s="90"/>
      <c r="G194" s="55"/>
      <c r="H194" s="144">
        <f>H195</f>
        <v>63</v>
      </c>
      <c r="I194" s="144">
        <f>I195</f>
        <v>63</v>
      </c>
    </row>
    <row r="195" spans="2:9" ht="47.25" customHeight="1" x14ac:dyDescent="0.4">
      <c r="B195" s="12"/>
      <c r="C195" s="7"/>
      <c r="D195" s="33" t="s">
        <v>14</v>
      </c>
      <c r="E195" s="90" t="s">
        <v>99</v>
      </c>
      <c r="F195" s="90">
        <v>200</v>
      </c>
      <c r="G195" s="55">
        <v>9</v>
      </c>
      <c r="H195" s="144">
        <v>63</v>
      </c>
      <c r="I195" s="144">
        <v>63</v>
      </c>
    </row>
    <row r="196" spans="2:9" ht="81" customHeight="1" x14ac:dyDescent="0.4">
      <c r="B196" s="12"/>
      <c r="C196" s="7"/>
      <c r="D196" s="33" t="s">
        <v>280</v>
      </c>
      <c r="E196" s="90" t="s">
        <v>100</v>
      </c>
      <c r="F196" s="90"/>
      <c r="G196" s="55"/>
      <c r="H196" s="144">
        <f>H197</f>
        <v>181.4</v>
      </c>
      <c r="I196" s="144">
        <f>I197</f>
        <v>131.4</v>
      </c>
    </row>
    <row r="197" spans="2:9" ht="42" x14ac:dyDescent="0.4">
      <c r="B197" s="12"/>
      <c r="C197" s="7"/>
      <c r="D197" s="36" t="s">
        <v>101</v>
      </c>
      <c r="E197" s="92" t="s">
        <v>102</v>
      </c>
      <c r="F197" s="92"/>
      <c r="G197" s="55"/>
      <c r="H197" s="144">
        <f>H198+H199+H200+H201</f>
        <v>181.4</v>
      </c>
      <c r="I197" s="144">
        <f>I198+I199+I200+I201</f>
        <v>131.4</v>
      </c>
    </row>
    <row r="198" spans="2:9" ht="21" x14ac:dyDescent="0.4">
      <c r="B198" s="12"/>
      <c r="C198" s="22"/>
      <c r="D198" s="145" t="s">
        <v>14</v>
      </c>
      <c r="E198" s="150" t="s">
        <v>102</v>
      </c>
      <c r="F198" s="150">
        <v>200</v>
      </c>
      <c r="G198" s="24">
        <v>14</v>
      </c>
      <c r="H198" s="144">
        <v>80</v>
      </c>
      <c r="I198" s="144">
        <v>80</v>
      </c>
    </row>
    <row r="199" spans="2:9" ht="21" x14ac:dyDescent="0.4">
      <c r="B199" s="12"/>
      <c r="C199" s="22"/>
      <c r="D199" s="146"/>
      <c r="E199" s="151"/>
      <c r="F199" s="151"/>
      <c r="G199" s="24">
        <v>7</v>
      </c>
      <c r="H199" s="144">
        <v>40.4</v>
      </c>
      <c r="I199" s="144">
        <v>40.4</v>
      </c>
    </row>
    <row r="200" spans="2:9" ht="20.25" customHeight="1" x14ac:dyDescent="0.4">
      <c r="B200" s="12"/>
      <c r="C200" s="83"/>
      <c r="D200" s="82" t="s">
        <v>15</v>
      </c>
      <c r="E200" s="92" t="s">
        <v>102</v>
      </c>
      <c r="F200" s="92">
        <v>300</v>
      </c>
      <c r="G200" s="26">
        <v>7</v>
      </c>
      <c r="H200" s="144">
        <v>11</v>
      </c>
      <c r="I200" s="144">
        <v>11</v>
      </c>
    </row>
    <row r="201" spans="2:9" ht="20.25" customHeight="1" x14ac:dyDescent="0.4">
      <c r="B201" s="12"/>
      <c r="C201" s="81"/>
      <c r="D201" s="82" t="s">
        <v>9</v>
      </c>
      <c r="E201" s="92" t="s">
        <v>102</v>
      </c>
      <c r="F201" s="59">
        <v>600</v>
      </c>
      <c r="G201" s="24">
        <v>9</v>
      </c>
      <c r="H201" s="144">
        <v>50</v>
      </c>
      <c r="I201" s="144">
        <v>0</v>
      </c>
    </row>
    <row r="202" spans="2:9" s="66" customFormat="1" ht="44.25" customHeight="1" x14ac:dyDescent="0.4">
      <c r="B202" s="67"/>
      <c r="C202" s="117"/>
      <c r="D202" s="120" t="s">
        <v>403</v>
      </c>
      <c r="E202" s="122" t="s">
        <v>405</v>
      </c>
      <c r="F202" s="122"/>
      <c r="G202" s="24"/>
      <c r="H202" s="144">
        <f t="shared" ref="H202:I203" si="12">H203</f>
        <v>66.8</v>
      </c>
      <c r="I202" s="144">
        <f t="shared" si="12"/>
        <v>66.8</v>
      </c>
    </row>
    <row r="203" spans="2:9" s="66" customFormat="1" ht="45" customHeight="1" x14ac:dyDescent="0.4">
      <c r="B203" s="67"/>
      <c r="C203" s="117"/>
      <c r="D203" s="120" t="s">
        <v>404</v>
      </c>
      <c r="E203" s="122" t="s">
        <v>406</v>
      </c>
      <c r="F203" s="122"/>
      <c r="G203" s="24"/>
      <c r="H203" s="144">
        <f t="shared" si="12"/>
        <v>66.8</v>
      </c>
      <c r="I203" s="144">
        <f t="shared" si="12"/>
        <v>66.8</v>
      </c>
    </row>
    <row r="204" spans="2:9" s="66" customFormat="1" ht="43.5" customHeight="1" x14ac:dyDescent="0.4">
      <c r="B204" s="67"/>
      <c r="C204" s="117"/>
      <c r="D204" s="120" t="s">
        <v>14</v>
      </c>
      <c r="E204" s="122" t="s">
        <v>406</v>
      </c>
      <c r="F204" s="122" t="s">
        <v>286</v>
      </c>
      <c r="G204" s="24"/>
      <c r="H204" s="144">
        <v>66.8</v>
      </c>
      <c r="I204" s="144">
        <v>66.8</v>
      </c>
    </row>
    <row r="205" spans="2:9" ht="42" x14ac:dyDescent="0.4">
      <c r="B205" s="12"/>
      <c r="C205" s="7"/>
      <c r="D205" s="33" t="s">
        <v>282</v>
      </c>
      <c r="E205" s="90" t="s">
        <v>283</v>
      </c>
      <c r="F205" s="90"/>
      <c r="G205" s="55"/>
      <c r="H205" s="144">
        <f t="shared" ref="H205:I206" si="13">H206</f>
        <v>16</v>
      </c>
      <c r="I205" s="144">
        <f t="shared" si="13"/>
        <v>16</v>
      </c>
    </row>
    <row r="206" spans="2:9" ht="21" x14ac:dyDescent="0.4">
      <c r="B206" s="12"/>
      <c r="C206" s="7"/>
      <c r="D206" s="33" t="s">
        <v>284</v>
      </c>
      <c r="E206" s="90" t="s">
        <v>285</v>
      </c>
      <c r="F206" s="90"/>
      <c r="G206" s="55"/>
      <c r="H206" s="144">
        <f t="shared" si="13"/>
        <v>16</v>
      </c>
      <c r="I206" s="144">
        <f t="shared" si="13"/>
        <v>16</v>
      </c>
    </row>
    <row r="207" spans="2:9" ht="42" x14ac:dyDescent="0.4">
      <c r="B207" s="12"/>
      <c r="C207" s="7"/>
      <c r="D207" s="33" t="s">
        <v>14</v>
      </c>
      <c r="E207" s="90" t="s">
        <v>285</v>
      </c>
      <c r="F207" s="90">
        <v>200</v>
      </c>
      <c r="G207" s="55">
        <v>14</v>
      </c>
      <c r="H207" s="144">
        <v>16</v>
      </c>
      <c r="I207" s="144">
        <v>16</v>
      </c>
    </row>
    <row r="208" spans="2:9" s="66" customFormat="1" ht="21" x14ac:dyDescent="0.4">
      <c r="B208" s="67"/>
      <c r="C208" s="7"/>
      <c r="D208" s="49" t="s">
        <v>299</v>
      </c>
      <c r="E208" s="50" t="s">
        <v>385</v>
      </c>
      <c r="F208" s="50"/>
      <c r="G208" s="55"/>
      <c r="H208" s="144">
        <f>H209+H211</f>
        <v>1700</v>
      </c>
      <c r="I208" s="144">
        <f>I209+I211</f>
        <v>0</v>
      </c>
    </row>
    <row r="209" spans="2:9" s="66" customFormat="1" ht="38.4" x14ac:dyDescent="0.4">
      <c r="B209" s="67"/>
      <c r="C209" s="7"/>
      <c r="D209" s="140" t="s">
        <v>442</v>
      </c>
      <c r="E209" s="50" t="s">
        <v>386</v>
      </c>
      <c r="F209" s="50"/>
      <c r="G209" s="55"/>
      <c r="H209" s="144">
        <f t="shared" ref="H209:I209" si="14">H210</f>
        <v>1479</v>
      </c>
      <c r="I209" s="144">
        <f t="shared" si="14"/>
        <v>0</v>
      </c>
    </row>
    <row r="210" spans="2:9" s="66" customFormat="1" ht="38.4" x14ac:dyDescent="0.4">
      <c r="B210" s="67"/>
      <c r="C210" s="7"/>
      <c r="D210" s="49" t="s">
        <v>20</v>
      </c>
      <c r="E210" s="50" t="s">
        <v>386</v>
      </c>
      <c r="F210" s="50" t="s">
        <v>287</v>
      </c>
      <c r="G210" s="55"/>
      <c r="H210" s="144">
        <v>1479</v>
      </c>
      <c r="I210" s="144">
        <v>0</v>
      </c>
    </row>
    <row r="211" spans="2:9" s="66" customFormat="1" ht="38.4" x14ac:dyDescent="0.4">
      <c r="B211" s="67"/>
      <c r="C211" s="7"/>
      <c r="D211" s="141" t="s">
        <v>443</v>
      </c>
      <c r="E211" s="50" t="s">
        <v>386</v>
      </c>
      <c r="F211" s="50"/>
      <c r="G211" s="55"/>
      <c r="H211" s="144">
        <f t="shared" ref="H211:I211" si="15">H212</f>
        <v>221</v>
      </c>
      <c r="I211" s="144">
        <f t="shared" si="15"/>
        <v>0</v>
      </c>
    </row>
    <row r="212" spans="2:9" s="66" customFormat="1" ht="38.4" x14ac:dyDescent="0.4">
      <c r="B212" s="67"/>
      <c r="C212" s="7"/>
      <c r="D212" s="49" t="s">
        <v>20</v>
      </c>
      <c r="E212" s="50" t="s">
        <v>386</v>
      </c>
      <c r="F212" s="50" t="s">
        <v>287</v>
      </c>
      <c r="G212" s="55"/>
      <c r="H212" s="144">
        <v>221</v>
      </c>
      <c r="I212" s="144">
        <v>0</v>
      </c>
    </row>
    <row r="213" spans="2:9" ht="64.5" customHeight="1" x14ac:dyDescent="0.4">
      <c r="B213" s="12"/>
      <c r="C213" s="7"/>
      <c r="D213" s="48" t="s">
        <v>304</v>
      </c>
      <c r="E213" s="50" t="s">
        <v>308</v>
      </c>
      <c r="F213" s="50"/>
      <c r="G213" s="55"/>
      <c r="H213" s="144">
        <f>H214+H219+H222</f>
        <v>44275.299999999996</v>
      </c>
      <c r="I213" s="144">
        <f>I214+I219+I222</f>
        <v>45388.7</v>
      </c>
    </row>
    <row r="214" spans="2:9" ht="39.75" customHeight="1" x14ac:dyDescent="0.4">
      <c r="B214" s="12"/>
      <c r="C214" s="7"/>
      <c r="D214" s="48" t="s">
        <v>305</v>
      </c>
      <c r="E214" s="50" t="s">
        <v>309</v>
      </c>
      <c r="F214" s="50"/>
      <c r="G214" s="55"/>
      <c r="H214" s="144">
        <f>H215+H217</f>
        <v>42931.199999999997</v>
      </c>
      <c r="I214" s="144">
        <f>I215+I217</f>
        <v>42931.199999999997</v>
      </c>
    </row>
    <row r="215" spans="2:9" ht="29.25" customHeight="1" x14ac:dyDescent="0.4">
      <c r="B215" s="12"/>
      <c r="C215" s="7"/>
      <c r="D215" s="21" t="s">
        <v>306</v>
      </c>
      <c r="E215" s="50" t="s">
        <v>310</v>
      </c>
      <c r="F215" s="50"/>
      <c r="G215" s="55"/>
      <c r="H215" s="144">
        <f>H216</f>
        <v>22807.200000000001</v>
      </c>
      <c r="I215" s="144">
        <f>I216</f>
        <v>22807.200000000001</v>
      </c>
    </row>
    <row r="216" spans="2:9" ht="44.25" customHeight="1" x14ac:dyDescent="0.4">
      <c r="B216" s="12"/>
      <c r="C216" s="7"/>
      <c r="D216" s="21" t="s">
        <v>20</v>
      </c>
      <c r="E216" s="50" t="s">
        <v>310</v>
      </c>
      <c r="F216" s="50" t="s">
        <v>287</v>
      </c>
      <c r="G216" s="55">
        <v>1</v>
      </c>
      <c r="H216" s="144">
        <v>22807.200000000001</v>
      </c>
      <c r="I216" s="144">
        <v>22807.200000000001</v>
      </c>
    </row>
    <row r="217" spans="2:9" ht="26.25" customHeight="1" x14ac:dyDescent="0.4">
      <c r="B217" s="12"/>
      <c r="C217" s="7"/>
      <c r="D217" s="21" t="s">
        <v>19</v>
      </c>
      <c r="E217" s="50" t="s">
        <v>307</v>
      </c>
      <c r="F217" s="50"/>
      <c r="G217" s="55"/>
      <c r="H217" s="144">
        <f>H218</f>
        <v>20124</v>
      </c>
      <c r="I217" s="144">
        <f>I218</f>
        <v>20124</v>
      </c>
    </row>
    <row r="218" spans="2:9" ht="45" customHeight="1" x14ac:dyDescent="0.4">
      <c r="B218" s="12"/>
      <c r="C218" s="7"/>
      <c r="D218" s="21" t="s">
        <v>20</v>
      </c>
      <c r="E218" s="50" t="s">
        <v>307</v>
      </c>
      <c r="F218" s="50" t="s">
        <v>287</v>
      </c>
      <c r="G218" s="55">
        <v>2</v>
      </c>
      <c r="H218" s="144">
        <v>20124</v>
      </c>
      <c r="I218" s="144">
        <v>20124</v>
      </c>
    </row>
    <row r="219" spans="2:9" s="66" customFormat="1" ht="45" customHeight="1" x14ac:dyDescent="0.4">
      <c r="B219" s="67"/>
      <c r="C219" s="7"/>
      <c r="D219" s="49" t="s">
        <v>329</v>
      </c>
      <c r="E219" s="50" t="s">
        <v>330</v>
      </c>
      <c r="F219" s="50"/>
      <c r="G219" s="55"/>
      <c r="H219" s="144">
        <f>H220</f>
        <v>1257.0999999999999</v>
      </c>
      <c r="I219" s="144">
        <f>I220</f>
        <v>2370.5</v>
      </c>
    </row>
    <row r="220" spans="2:9" s="66" customFormat="1" ht="58.2" customHeight="1" x14ac:dyDescent="0.4">
      <c r="B220" s="67"/>
      <c r="C220" s="7"/>
      <c r="D220" s="49" t="s">
        <v>424</v>
      </c>
      <c r="E220" s="50" t="s">
        <v>331</v>
      </c>
      <c r="F220" s="50"/>
      <c r="G220" s="55"/>
      <c r="H220" s="144">
        <f>H221</f>
        <v>1257.0999999999999</v>
      </c>
      <c r="I220" s="144">
        <f>I221</f>
        <v>2370.5</v>
      </c>
    </row>
    <row r="221" spans="2:9" s="66" customFormat="1" ht="48.6" customHeight="1" x14ac:dyDescent="0.4">
      <c r="B221" s="67"/>
      <c r="C221" s="7"/>
      <c r="D221" s="49" t="s">
        <v>20</v>
      </c>
      <c r="E221" s="50" t="s">
        <v>331</v>
      </c>
      <c r="F221" s="50" t="s">
        <v>287</v>
      </c>
      <c r="G221" s="55"/>
      <c r="H221" s="144">
        <v>1257.0999999999999</v>
      </c>
      <c r="I221" s="144">
        <v>2370.5</v>
      </c>
    </row>
    <row r="222" spans="2:9" ht="73.95" customHeight="1" x14ac:dyDescent="0.4">
      <c r="B222" s="12"/>
      <c r="C222" s="7"/>
      <c r="D222" s="60" t="s">
        <v>316</v>
      </c>
      <c r="E222" s="50" t="s">
        <v>315</v>
      </c>
      <c r="F222" s="50"/>
      <c r="G222" s="55"/>
      <c r="H222" s="144">
        <f>H223+H225</f>
        <v>87</v>
      </c>
      <c r="I222" s="144">
        <f>I223+I225</f>
        <v>87</v>
      </c>
    </row>
    <row r="223" spans="2:9" ht="32.25" customHeight="1" x14ac:dyDescent="0.4">
      <c r="B223" s="12"/>
      <c r="C223" s="7"/>
      <c r="D223" s="60" t="s">
        <v>312</v>
      </c>
      <c r="E223" s="50" t="s">
        <v>313</v>
      </c>
      <c r="F223" s="50"/>
      <c r="G223" s="55"/>
      <c r="H223" s="144">
        <f>H224</f>
        <v>43.5</v>
      </c>
      <c r="I223" s="144">
        <f>I224</f>
        <v>43.5</v>
      </c>
    </row>
    <row r="224" spans="2:9" ht="45" customHeight="1" x14ac:dyDescent="0.4">
      <c r="B224" s="12"/>
      <c r="C224" s="7"/>
      <c r="D224" s="60" t="s">
        <v>14</v>
      </c>
      <c r="E224" s="50" t="s">
        <v>313</v>
      </c>
      <c r="F224" s="50" t="s">
        <v>286</v>
      </c>
      <c r="G224" s="55">
        <v>14</v>
      </c>
      <c r="H224" s="144">
        <v>43.5</v>
      </c>
      <c r="I224" s="144">
        <v>43.5</v>
      </c>
    </row>
    <row r="225" spans="2:9" ht="28.5" customHeight="1" x14ac:dyDescent="0.4">
      <c r="B225" s="12"/>
      <c r="C225" s="7"/>
      <c r="D225" s="60" t="s">
        <v>72</v>
      </c>
      <c r="E225" s="50" t="s">
        <v>311</v>
      </c>
      <c r="F225" s="50"/>
      <c r="G225" s="55"/>
      <c r="H225" s="144">
        <f>H226</f>
        <v>43.5</v>
      </c>
      <c r="I225" s="144">
        <f>I226</f>
        <v>43.5</v>
      </c>
    </row>
    <row r="226" spans="2:9" ht="42.75" customHeight="1" x14ac:dyDescent="0.4">
      <c r="B226" s="12"/>
      <c r="C226" s="7"/>
      <c r="D226" s="60" t="s">
        <v>14</v>
      </c>
      <c r="E226" s="50" t="s">
        <v>311</v>
      </c>
      <c r="F226" s="50" t="s">
        <v>286</v>
      </c>
      <c r="G226" s="55">
        <v>7</v>
      </c>
      <c r="H226" s="144">
        <v>43.5</v>
      </c>
      <c r="I226" s="144">
        <v>43.5</v>
      </c>
    </row>
    <row r="227" spans="2:9" ht="59.4" customHeight="1" x14ac:dyDescent="0.4">
      <c r="B227" s="12"/>
      <c r="C227" s="13">
        <v>11</v>
      </c>
      <c r="D227" s="9" t="s">
        <v>274</v>
      </c>
      <c r="E227" s="56" t="s">
        <v>103</v>
      </c>
      <c r="F227" s="56"/>
      <c r="G227" s="15"/>
      <c r="H227" s="143">
        <f>H228+H232+H237+H244+H248</f>
        <v>71241.700000000012</v>
      </c>
      <c r="I227" s="143">
        <f>I228+I232+I237+I244+I248</f>
        <v>71031.899999999994</v>
      </c>
    </row>
    <row r="228" spans="2:9" ht="21" x14ac:dyDescent="0.4">
      <c r="B228" s="12"/>
      <c r="C228" s="7"/>
      <c r="D228" s="33" t="s">
        <v>276</v>
      </c>
      <c r="E228" s="90" t="s">
        <v>104</v>
      </c>
      <c r="F228" s="90"/>
      <c r="G228" s="55"/>
      <c r="H228" s="144">
        <f>H229</f>
        <v>1889.5</v>
      </c>
      <c r="I228" s="144">
        <f>I229</f>
        <v>1889.5</v>
      </c>
    </row>
    <row r="229" spans="2:9" ht="21" x14ac:dyDescent="0.4">
      <c r="B229" s="12"/>
      <c r="C229" s="7"/>
      <c r="D229" s="33" t="s">
        <v>275</v>
      </c>
      <c r="E229" s="90" t="s">
        <v>105</v>
      </c>
      <c r="F229" s="90"/>
      <c r="G229" s="55"/>
      <c r="H229" s="144">
        <f>H230+H231</f>
        <v>1889.5</v>
      </c>
      <c r="I229" s="144">
        <f>I230+I231</f>
        <v>1889.5</v>
      </c>
    </row>
    <row r="230" spans="2:9" ht="103.2" customHeight="1" x14ac:dyDescent="0.4">
      <c r="B230" s="12"/>
      <c r="C230" s="7"/>
      <c r="D230" s="33" t="s">
        <v>74</v>
      </c>
      <c r="E230" s="90" t="s">
        <v>105</v>
      </c>
      <c r="F230" s="90">
        <v>100</v>
      </c>
      <c r="G230" s="55">
        <v>4</v>
      </c>
      <c r="H230" s="144">
        <v>1783.5</v>
      </c>
      <c r="I230" s="144">
        <v>1783.5</v>
      </c>
    </row>
    <row r="231" spans="2:9" ht="50.25" customHeight="1" x14ac:dyDescent="0.4">
      <c r="B231" s="12"/>
      <c r="C231" s="7"/>
      <c r="D231" s="33" t="s">
        <v>14</v>
      </c>
      <c r="E231" s="90" t="s">
        <v>105</v>
      </c>
      <c r="F231" s="90">
        <v>200</v>
      </c>
      <c r="G231" s="55">
        <v>4</v>
      </c>
      <c r="H231" s="144">
        <v>106</v>
      </c>
      <c r="I231" s="144">
        <v>106</v>
      </c>
    </row>
    <row r="232" spans="2:9" ht="66" customHeight="1" x14ac:dyDescent="0.4">
      <c r="B232" s="12"/>
      <c r="C232" s="7"/>
      <c r="D232" s="33" t="s">
        <v>277</v>
      </c>
      <c r="E232" s="90" t="s">
        <v>106</v>
      </c>
      <c r="F232" s="90"/>
      <c r="G232" s="55"/>
      <c r="H232" s="144">
        <f>H233+H235</f>
        <v>20713.3</v>
      </c>
      <c r="I232" s="144">
        <f>I233+I235</f>
        <v>20719.2</v>
      </c>
    </row>
    <row r="233" spans="2:9" ht="48.75" customHeight="1" x14ac:dyDescent="0.4">
      <c r="B233" s="12"/>
      <c r="C233" s="7"/>
      <c r="D233" s="33" t="s">
        <v>107</v>
      </c>
      <c r="E233" s="90" t="s">
        <v>108</v>
      </c>
      <c r="F233" s="90"/>
      <c r="G233" s="55"/>
      <c r="H233" s="144">
        <f>H234</f>
        <v>20564.2</v>
      </c>
      <c r="I233" s="144">
        <f>I234</f>
        <v>20564.2</v>
      </c>
    </row>
    <row r="234" spans="2:9" ht="42" x14ac:dyDescent="0.4">
      <c r="B234" s="12"/>
      <c r="C234" s="7"/>
      <c r="D234" s="33" t="s">
        <v>9</v>
      </c>
      <c r="E234" s="90" t="s">
        <v>108</v>
      </c>
      <c r="F234" s="90">
        <v>600</v>
      </c>
      <c r="G234" s="55">
        <v>3</v>
      </c>
      <c r="H234" s="144">
        <v>20564.2</v>
      </c>
      <c r="I234" s="144">
        <v>20564.2</v>
      </c>
    </row>
    <row r="235" spans="2:9" ht="160.19999999999999" customHeight="1" x14ac:dyDescent="0.4">
      <c r="B235" s="12"/>
      <c r="C235" s="7"/>
      <c r="D235" s="5" t="s">
        <v>10</v>
      </c>
      <c r="E235" s="90" t="s">
        <v>109</v>
      </c>
      <c r="F235" s="90"/>
      <c r="G235" s="55"/>
      <c r="H235" s="144">
        <f>H236</f>
        <v>149.1</v>
      </c>
      <c r="I235" s="144">
        <f>I236</f>
        <v>155</v>
      </c>
    </row>
    <row r="236" spans="2:9" ht="42" x14ac:dyDescent="0.4">
      <c r="B236" s="12"/>
      <c r="C236" s="7"/>
      <c r="D236" s="33" t="s">
        <v>9</v>
      </c>
      <c r="E236" s="90" t="s">
        <v>109</v>
      </c>
      <c r="F236" s="90">
        <v>600</v>
      </c>
      <c r="G236" s="55">
        <v>3</v>
      </c>
      <c r="H236" s="144">
        <v>149.1</v>
      </c>
      <c r="I236" s="144">
        <v>155</v>
      </c>
    </row>
    <row r="237" spans="2:9" ht="60.6" customHeight="1" x14ac:dyDescent="0.4">
      <c r="B237" s="12"/>
      <c r="C237" s="7"/>
      <c r="D237" s="33" t="s">
        <v>233</v>
      </c>
      <c r="E237" s="90" t="s">
        <v>110</v>
      </c>
      <c r="F237" s="90"/>
      <c r="G237" s="55"/>
      <c r="H237" s="144">
        <f>H238+H240+H242</f>
        <v>17169.5</v>
      </c>
      <c r="I237" s="144">
        <f>I238+I240+I242</f>
        <v>16953.8</v>
      </c>
    </row>
    <row r="238" spans="2:9" ht="48.75" customHeight="1" x14ac:dyDescent="0.4">
      <c r="B238" s="12"/>
      <c r="C238" s="7"/>
      <c r="D238" s="33" t="s">
        <v>107</v>
      </c>
      <c r="E238" s="90" t="s">
        <v>111</v>
      </c>
      <c r="F238" s="90"/>
      <c r="G238" s="55"/>
      <c r="H238" s="144">
        <f>H239</f>
        <v>16921.5</v>
      </c>
      <c r="I238" s="144">
        <f>I239</f>
        <v>16953.8</v>
      </c>
    </row>
    <row r="239" spans="2:9" ht="51" customHeight="1" x14ac:dyDescent="0.4">
      <c r="B239" s="12"/>
      <c r="C239" s="7"/>
      <c r="D239" s="33" t="s">
        <v>9</v>
      </c>
      <c r="E239" s="90" t="s">
        <v>111</v>
      </c>
      <c r="F239" s="90">
        <v>600</v>
      </c>
      <c r="G239" s="55">
        <v>1</v>
      </c>
      <c r="H239" s="144">
        <v>16921.5</v>
      </c>
      <c r="I239" s="144">
        <v>16953.8</v>
      </c>
    </row>
    <row r="240" spans="2:9" s="66" customFormat="1" ht="63" customHeight="1" x14ac:dyDescent="0.4">
      <c r="B240" s="67"/>
      <c r="C240" s="7"/>
      <c r="D240" s="97" t="s">
        <v>425</v>
      </c>
      <c r="E240" s="50" t="s">
        <v>387</v>
      </c>
      <c r="F240" s="50"/>
      <c r="G240" s="55"/>
      <c r="H240" s="144">
        <f>H241</f>
        <v>215.7</v>
      </c>
      <c r="I240" s="144">
        <f>I241</f>
        <v>0</v>
      </c>
    </row>
    <row r="241" spans="2:9" s="66" customFormat="1" ht="24.75" customHeight="1" x14ac:dyDescent="0.4">
      <c r="B241" s="67"/>
      <c r="C241" s="7"/>
      <c r="D241" s="49" t="s">
        <v>20</v>
      </c>
      <c r="E241" s="50" t="s">
        <v>387</v>
      </c>
      <c r="F241" s="50" t="s">
        <v>287</v>
      </c>
      <c r="G241" s="55"/>
      <c r="H241" s="144">
        <v>215.7</v>
      </c>
      <c r="I241" s="144">
        <v>0</v>
      </c>
    </row>
    <row r="242" spans="2:9" s="66" customFormat="1" ht="65.25" customHeight="1" x14ac:dyDescent="0.4">
      <c r="B242" s="67"/>
      <c r="C242" s="7"/>
      <c r="D242" s="97" t="s">
        <v>426</v>
      </c>
      <c r="E242" s="50" t="s">
        <v>387</v>
      </c>
      <c r="F242" s="50"/>
      <c r="G242" s="55"/>
      <c r="H242" s="144">
        <f>H243</f>
        <v>32.299999999999997</v>
      </c>
      <c r="I242" s="144">
        <f>I243</f>
        <v>0</v>
      </c>
    </row>
    <row r="243" spans="2:9" s="66" customFormat="1" ht="42.75" customHeight="1" x14ac:dyDescent="0.4">
      <c r="B243" s="67"/>
      <c r="C243" s="7"/>
      <c r="D243" s="49" t="s">
        <v>20</v>
      </c>
      <c r="E243" s="50" t="s">
        <v>387</v>
      </c>
      <c r="F243" s="50" t="s">
        <v>287</v>
      </c>
      <c r="G243" s="55"/>
      <c r="H243" s="144">
        <v>32.299999999999997</v>
      </c>
      <c r="I243" s="144">
        <v>0</v>
      </c>
    </row>
    <row r="244" spans="2:9" ht="39" customHeight="1" x14ac:dyDescent="0.4">
      <c r="B244" s="12"/>
      <c r="C244" s="7"/>
      <c r="D244" s="33" t="s">
        <v>218</v>
      </c>
      <c r="E244" s="90" t="s">
        <v>112</v>
      </c>
      <c r="F244" s="90"/>
      <c r="G244" s="55"/>
      <c r="H244" s="144">
        <f>H245</f>
        <v>2436.5</v>
      </c>
      <c r="I244" s="144">
        <f>I245</f>
        <v>2436.5</v>
      </c>
    </row>
    <row r="245" spans="2:9" ht="42" x14ac:dyDescent="0.4">
      <c r="B245" s="12"/>
      <c r="C245" s="7"/>
      <c r="D245" s="33" t="s">
        <v>79</v>
      </c>
      <c r="E245" s="90" t="s">
        <v>113</v>
      </c>
      <c r="F245" s="90"/>
      <c r="G245" s="55"/>
      <c r="H245" s="144">
        <f>H246+H247</f>
        <v>2436.5</v>
      </c>
      <c r="I245" s="144">
        <f>I246+I247</f>
        <v>2436.5</v>
      </c>
    </row>
    <row r="246" spans="2:9" ht="108.6" customHeight="1" x14ac:dyDescent="0.4">
      <c r="B246" s="12"/>
      <c r="C246" s="7"/>
      <c r="D246" s="33" t="s">
        <v>74</v>
      </c>
      <c r="E246" s="90" t="s">
        <v>113</v>
      </c>
      <c r="F246" s="90">
        <v>100</v>
      </c>
      <c r="G246" s="55">
        <v>4</v>
      </c>
      <c r="H246" s="144">
        <v>2349.6999999999998</v>
      </c>
      <c r="I246" s="144">
        <v>2349.6999999999998</v>
      </c>
    </row>
    <row r="247" spans="2:9" ht="42" x14ac:dyDescent="0.4">
      <c r="B247" s="12"/>
      <c r="C247" s="7"/>
      <c r="D247" s="33" t="s">
        <v>14</v>
      </c>
      <c r="E247" s="90" t="s">
        <v>113</v>
      </c>
      <c r="F247" s="90">
        <v>200</v>
      </c>
      <c r="G247" s="55">
        <v>4</v>
      </c>
      <c r="H247" s="144">
        <v>86.8</v>
      </c>
      <c r="I247" s="144">
        <v>86.8</v>
      </c>
    </row>
    <row r="248" spans="2:9" ht="21" x14ac:dyDescent="0.4">
      <c r="B248" s="12"/>
      <c r="C248" s="7"/>
      <c r="D248" s="33" t="s">
        <v>232</v>
      </c>
      <c r="E248" s="90" t="s">
        <v>114</v>
      </c>
      <c r="F248" s="90"/>
      <c r="G248" s="55"/>
      <c r="H248" s="144">
        <f>H249</f>
        <v>29032.9</v>
      </c>
      <c r="I248" s="144">
        <f>I249</f>
        <v>29032.9</v>
      </c>
    </row>
    <row r="249" spans="2:9" ht="42" x14ac:dyDescent="0.4">
      <c r="B249" s="12"/>
      <c r="C249" s="7"/>
      <c r="D249" s="33" t="s">
        <v>107</v>
      </c>
      <c r="E249" s="90" t="s">
        <v>115</v>
      </c>
      <c r="F249" s="90"/>
      <c r="G249" s="55"/>
      <c r="H249" s="144">
        <f>H250</f>
        <v>29032.9</v>
      </c>
      <c r="I249" s="144">
        <f>I250</f>
        <v>29032.9</v>
      </c>
    </row>
    <row r="250" spans="2:9" s="17" customFormat="1" ht="42" x14ac:dyDescent="0.4">
      <c r="B250" s="39"/>
      <c r="C250" s="7"/>
      <c r="D250" s="33" t="s">
        <v>9</v>
      </c>
      <c r="E250" s="90" t="s">
        <v>115</v>
      </c>
      <c r="F250" s="90">
        <v>600</v>
      </c>
      <c r="G250" s="55">
        <v>1</v>
      </c>
      <c r="H250" s="144">
        <v>29032.9</v>
      </c>
      <c r="I250" s="144">
        <v>29032.9</v>
      </c>
    </row>
    <row r="251" spans="2:9" ht="85.95" customHeight="1" x14ac:dyDescent="0.4">
      <c r="B251" s="12"/>
      <c r="C251" s="13">
        <v>12</v>
      </c>
      <c r="D251" s="9" t="s">
        <v>219</v>
      </c>
      <c r="E251" s="56" t="s">
        <v>116</v>
      </c>
      <c r="F251" s="56"/>
      <c r="G251" s="9"/>
      <c r="H251" s="143">
        <f>H252+H256+H259</f>
        <v>16070.899999999998</v>
      </c>
      <c r="I251" s="143">
        <f>I252+I256+I259</f>
        <v>29030.699999999997</v>
      </c>
    </row>
    <row r="252" spans="2:9" ht="73.5" customHeight="1" x14ac:dyDescent="0.4">
      <c r="B252" s="12"/>
      <c r="C252" s="7"/>
      <c r="D252" s="33" t="s">
        <v>214</v>
      </c>
      <c r="E252" s="90" t="s">
        <v>117</v>
      </c>
      <c r="F252" s="90"/>
      <c r="G252" s="54"/>
      <c r="H252" s="144">
        <f t="shared" ref="H252:I252" si="16">H253</f>
        <v>15851.599999999999</v>
      </c>
      <c r="I252" s="144">
        <f t="shared" si="16"/>
        <v>15851.599999999999</v>
      </c>
    </row>
    <row r="253" spans="2:9" ht="21" x14ac:dyDescent="0.4">
      <c r="B253" s="12"/>
      <c r="C253" s="7"/>
      <c r="D253" s="33" t="s">
        <v>53</v>
      </c>
      <c r="E253" s="90" t="s">
        <v>212</v>
      </c>
      <c r="F253" s="90"/>
      <c r="G253" s="54"/>
      <c r="H253" s="144">
        <f>H254+H255</f>
        <v>15851.599999999999</v>
      </c>
      <c r="I253" s="144">
        <f>I254+I255</f>
        <v>15851.599999999999</v>
      </c>
    </row>
    <row r="254" spans="2:9" ht="42" x14ac:dyDescent="0.4">
      <c r="B254" s="12"/>
      <c r="C254" s="7"/>
      <c r="D254" s="33" t="s">
        <v>14</v>
      </c>
      <c r="E254" s="90" t="s">
        <v>212</v>
      </c>
      <c r="F254" s="90">
        <v>200</v>
      </c>
      <c r="G254" s="54"/>
      <c r="H254" s="144">
        <v>7325.8</v>
      </c>
      <c r="I254" s="144">
        <v>7325.8</v>
      </c>
    </row>
    <row r="255" spans="2:9" s="66" customFormat="1" ht="21" x14ac:dyDescent="0.4">
      <c r="B255" s="67"/>
      <c r="C255" s="7"/>
      <c r="D255" s="102" t="s">
        <v>18</v>
      </c>
      <c r="E255" s="116" t="s">
        <v>212</v>
      </c>
      <c r="F255" s="116">
        <v>800</v>
      </c>
      <c r="G255" s="54"/>
      <c r="H255" s="144">
        <v>8525.7999999999993</v>
      </c>
      <c r="I255" s="144">
        <v>8525.7999999999993</v>
      </c>
    </row>
    <row r="256" spans="2:9" s="66" customFormat="1" ht="81.599999999999994" customHeight="1" x14ac:dyDescent="0.4">
      <c r="B256" s="67"/>
      <c r="C256" s="7"/>
      <c r="D256" s="100" t="s">
        <v>365</v>
      </c>
      <c r="E256" s="95" t="s">
        <v>355</v>
      </c>
      <c r="F256" s="95"/>
      <c r="G256" s="54"/>
      <c r="H256" s="144">
        <f t="shared" ref="H256:I257" si="17">H257</f>
        <v>219.3</v>
      </c>
      <c r="I256" s="144">
        <f t="shared" si="17"/>
        <v>219.3</v>
      </c>
    </row>
    <row r="257" spans="2:9" s="66" customFormat="1" ht="21" x14ac:dyDescent="0.4">
      <c r="B257" s="67"/>
      <c r="C257" s="7"/>
      <c r="D257" s="61" t="s">
        <v>53</v>
      </c>
      <c r="E257" s="95" t="s">
        <v>356</v>
      </c>
      <c r="F257" s="95"/>
      <c r="G257" s="54"/>
      <c r="H257" s="144">
        <f t="shared" si="17"/>
        <v>219.3</v>
      </c>
      <c r="I257" s="144">
        <f t="shared" si="17"/>
        <v>219.3</v>
      </c>
    </row>
    <row r="258" spans="2:9" s="66" customFormat="1" ht="38.4" x14ac:dyDescent="0.4">
      <c r="B258" s="67"/>
      <c r="C258" s="7"/>
      <c r="D258" s="61" t="s">
        <v>14</v>
      </c>
      <c r="E258" s="95" t="s">
        <v>356</v>
      </c>
      <c r="F258" s="95">
        <v>200</v>
      </c>
      <c r="G258" s="54"/>
      <c r="H258" s="144">
        <v>219.3</v>
      </c>
      <c r="I258" s="144">
        <v>219.3</v>
      </c>
    </row>
    <row r="259" spans="2:9" s="66" customFormat="1" ht="69.599999999999994" customHeight="1" x14ac:dyDescent="0.4">
      <c r="B259" s="67"/>
      <c r="C259" s="7"/>
      <c r="D259" s="130" t="s">
        <v>431</v>
      </c>
      <c r="E259" s="131" t="s">
        <v>432</v>
      </c>
      <c r="F259" s="132"/>
      <c r="G259" s="54"/>
      <c r="H259" s="144">
        <f>H260+H262+H264</f>
        <v>0</v>
      </c>
      <c r="I259" s="144">
        <f>I260+I262+I264</f>
        <v>12959.8</v>
      </c>
    </row>
    <row r="260" spans="2:9" s="66" customFormat="1" ht="57.6" x14ac:dyDescent="0.4">
      <c r="B260" s="67"/>
      <c r="C260" s="7"/>
      <c r="D260" s="129" t="s">
        <v>407</v>
      </c>
      <c r="E260" s="131" t="s">
        <v>433</v>
      </c>
      <c r="F260" s="132"/>
      <c r="G260" s="54"/>
      <c r="H260" s="144">
        <f>H261</f>
        <v>0</v>
      </c>
      <c r="I260" s="144">
        <f>I261</f>
        <v>8404.7999999999993</v>
      </c>
    </row>
    <row r="261" spans="2:9" s="66" customFormat="1" ht="38.4" x14ac:dyDescent="0.4">
      <c r="B261" s="67"/>
      <c r="C261" s="7"/>
      <c r="D261" s="129" t="s">
        <v>52</v>
      </c>
      <c r="E261" s="131" t="s">
        <v>433</v>
      </c>
      <c r="F261" s="132">
        <v>400</v>
      </c>
      <c r="G261" s="54"/>
      <c r="H261" s="144">
        <v>0</v>
      </c>
      <c r="I261" s="144">
        <v>8404.7999999999993</v>
      </c>
    </row>
    <row r="262" spans="2:9" s="66" customFormat="1" ht="57.6" x14ac:dyDescent="0.4">
      <c r="B262" s="67"/>
      <c r="C262" s="7"/>
      <c r="D262" s="129" t="s">
        <v>408</v>
      </c>
      <c r="E262" s="131" t="s">
        <v>433</v>
      </c>
      <c r="F262" s="132"/>
      <c r="G262" s="54"/>
      <c r="H262" s="144">
        <f>H263</f>
        <v>0</v>
      </c>
      <c r="I262" s="144">
        <f>I263</f>
        <v>1092.7</v>
      </c>
    </row>
    <row r="263" spans="2:9" s="66" customFormat="1" ht="38.4" x14ac:dyDescent="0.4">
      <c r="B263" s="67"/>
      <c r="C263" s="7"/>
      <c r="D263" s="129" t="s">
        <v>52</v>
      </c>
      <c r="E263" s="131" t="s">
        <v>433</v>
      </c>
      <c r="F263" s="132">
        <v>400</v>
      </c>
      <c r="G263" s="54"/>
      <c r="H263" s="144">
        <v>0</v>
      </c>
      <c r="I263" s="144">
        <v>1092.7</v>
      </c>
    </row>
    <row r="264" spans="2:9" s="66" customFormat="1" ht="82.95" customHeight="1" x14ac:dyDescent="0.4">
      <c r="B264" s="67"/>
      <c r="C264" s="7"/>
      <c r="D264" s="129" t="s">
        <v>53</v>
      </c>
      <c r="E264" s="131" t="s">
        <v>434</v>
      </c>
      <c r="F264" s="132"/>
      <c r="G264" s="54"/>
      <c r="H264" s="144">
        <f t="shared" ref="H264:I264" si="18">H265</f>
        <v>0</v>
      </c>
      <c r="I264" s="144">
        <f t="shared" si="18"/>
        <v>3462.3</v>
      </c>
    </row>
    <row r="265" spans="2:9" s="66" customFormat="1" ht="38.4" x14ac:dyDescent="0.4">
      <c r="B265" s="67"/>
      <c r="C265" s="7"/>
      <c r="D265" s="129" t="s">
        <v>52</v>
      </c>
      <c r="E265" s="131" t="s">
        <v>434</v>
      </c>
      <c r="F265" s="132">
        <v>400</v>
      </c>
      <c r="G265" s="54"/>
      <c r="H265" s="144">
        <v>0</v>
      </c>
      <c r="I265" s="144">
        <v>3462.3</v>
      </c>
    </row>
    <row r="266" spans="2:9" ht="87.75" customHeight="1" x14ac:dyDescent="0.4">
      <c r="B266" s="12"/>
      <c r="C266" s="13">
        <v>13</v>
      </c>
      <c r="D266" s="9" t="s">
        <v>118</v>
      </c>
      <c r="E266" s="56" t="s">
        <v>119</v>
      </c>
      <c r="F266" s="56"/>
      <c r="G266" s="9"/>
      <c r="H266" s="143">
        <f>H267+H270</f>
        <v>0</v>
      </c>
      <c r="I266" s="143">
        <f>I267+I270</f>
        <v>0</v>
      </c>
    </row>
    <row r="267" spans="2:9" ht="21" x14ac:dyDescent="0.4">
      <c r="B267" s="12"/>
      <c r="C267" s="7"/>
      <c r="D267" s="54" t="s">
        <v>121</v>
      </c>
      <c r="E267" s="107" t="s">
        <v>122</v>
      </c>
      <c r="F267" s="107"/>
      <c r="G267" s="54"/>
      <c r="H267" s="144">
        <f t="shared" ref="H267:I268" si="19">H268</f>
        <v>0</v>
      </c>
      <c r="I267" s="144">
        <f t="shared" si="19"/>
        <v>0</v>
      </c>
    </row>
    <row r="268" spans="2:9" s="66" customFormat="1" ht="21" x14ac:dyDescent="0.4">
      <c r="B268" s="67"/>
      <c r="C268" s="7"/>
      <c r="D268" s="54" t="s">
        <v>120</v>
      </c>
      <c r="E268" s="107" t="s">
        <v>123</v>
      </c>
      <c r="F268" s="107"/>
      <c r="G268" s="54"/>
      <c r="H268" s="144">
        <f t="shared" si="19"/>
        <v>0</v>
      </c>
      <c r="I268" s="144">
        <f t="shared" si="19"/>
        <v>0</v>
      </c>
    </row>
    <row r="269" spans="2:9" ht="42" x14ac:dyDescent="0.4">
      <c r="B269" s="12"/>
      <c r="C269" s="7"/>
      <c r="D269" s="54" t="s">
        <v>14</v>
      </c>
      <c r="E269" s="107" t="s">
        <v>123</v>
      </c>
      <c r="F269" s="107">
        <v>200</v>
      </c>
      <c r="G269" s="54"/>
      <c r="H269" s="144"/>
      <c r="I269" s="144"/>
    </row>
    <row r="270" spans="2:9" s="66" customFormat="1" ht="72.599999999999994" customHeight="1" x14ac:dyDescent="0.4">
      <c r="B270" s="67"/>
      <c r="C270" s="7"/>
      <c r="D270" s="97" t="s">
        <v>366</v>
      </c>
      <c r="E270" s="95" t="s">
        <v>352</v>
      </c>
      <c r="F270" s="95"/>
      <c r="G270" s="54"/>
      <c r="H270" s="144">
        <f t="shared" ref="H270:I271" si="20">H271</f>
        <v>0</v>
      </c>
      <c r="I270" s="144">
        <f t="shared" si="20"/>
        <v>0</v>
      </c>
    </row>
    <row r="271" spans="2:9" s="66" customFormat="1" ht="38.4" x14ac:dyDescent="0.4">
      <c r="B271" s="67"/>
      <c r="C271" s="7"/>
      <c r="D271" s="97" t="s">
        <v>367</v>
      </c>
      <c r="E271" s="95" t="s">
        <v>391</v>
      </c>
      <c r="F271" s="95"/>
      <c r="G271" s="54"/>
      <c r="H271" s="144">
        <f t="shared" si="20"/>
        <v>0</v>
      </c>
      <c r="I271" s="144">
        <f t="shared" si="20"/>
        <v>0</v>
      </c>
    </row>
    <row r="272" spans="2:9" s="66" customFormat="1" ht="21" x14ac:dyDescent="0.4">
      <c r="B272" s="67"/>
      <c r="C272" s="7"/>
      <c r="D272" s="97" t="s">
        <v>18</v>
      </c>
      <c r="E272" s="95" t="s">
        <v>391</v>
      </c>
      <c r="F272" s="95">
        <v>800</v>
      </c>
      <c r="G272" s="54"/>
      <c r="H272" s="144"/>
      <c r="I272" s="144"/>
    </row>
    <row r="273" spans="2:9" ht="40.799999999999997" x14ac:dyDescent="0.4">
      <c r="B273" s="12"/>
      <c r="C273" s="13">
        <v>14</v>
      </c>
      <c r="D273" s="9" t="s">
        <v>231</v>
      </c>
      <c r="E273" s="56" t="s">
        <v>124</v>
      </c>
      <c r="F273" s="56"/>
      <c r="G273" s="15"/>
      <c r="H273" s="143">
        <f>H274+H281</f>
        <v>100239.9</v>
      </c>
      <c r="I273" s="143">
        <f>I274+I281</f>
        <v>104193.70000000001</v>
      </c>
    </row>
    <row r="274" spans="2:9" ht="66.75" customHeight="1" x14ac:dyDescent="0.4">
      <c r="B274" s="12"/>
      <c r="C274" s="7"/>
      <c r="D274" s="33" t="s">
        <v>230</v>
      </c>
      <c r="E274" s="90" t="s">
        <v>125</v>
      </c>
      <c r="F274" s="90"/>
      <c r="G274" s="55"/>
      <c r="H274" s="144">
        <f>H275+H277+H279</f>
        <v>36686.9</v>
      </c>
      <c r="I274" s="144">
        <f>I275+I277+I279</f>
        <v>39295.800000000003</v>
      </c>
    </row>
    <row r="275" spans="2:9" ht="21" x14ac:dyDescent="0.4">
      <c r="B275" s="12"/>
      <c r="C275" s="7"/>
      <c r="D275" s="53" t="s">
        <v>317</v>
      </c>
      <c r="E275" s="90" t="s">
        <v>126</v>
      </c>
      <c r="F275" s="90"/>
      <c r="G275" s="55"/>
      <c r="H275" s="144">
        <f>H276</f>
        <v>161.69999999999999</v>
      </c>
      <c r="I275" s="144">
        <f>I276</f>
        <v>161.69999999999999</v>
      </c>
    </row>
    <row r="276" spans="2:9" ht="42" x14ac:dyDescent="0.4">
      <c r="B276" s="12"/>
      <c r="C276" s="7"/>
      <c r="D276" s="53" t="s">
        <v>14</v>
      </c>
      <c r="E276" s="90" t="s">
        <v>126</v>
      </c>
      <c r="F276" s="90">
        <v>200</v>
      </c>
      <c r="G276" s="55"/>
      <c r="H276" s="144">
        <v>161.69999999999999</v>
      </c>
      <c r="I276" s="144">
        <v>161.69999999999999</v>
      </c>
    </row>
    <row r="277" spans="2:9" ht="154.94999999999999" customHeight="1" x14ac:dyDescent="0.4">
      <c r="B277" s="12"/>
      <c r="C277" s="7"/>
      <c r="D277" s="16" t="s">
        <v>322</v>
      </c>
      <c r="E277" s="27" t="s">
        <v>292</v>
      </c>
      <c r="F277" s="29"/>
      <c r="G277" s="55"/>
      <c r="H277" s="144">
        <f>H278</f>
        <v>29323.5</v>
      </c>
      <c r="I277" s="144">
        <f>I278</f>
        <v>30131.9</v>
      </c>
    </row>
    <row r="278" spans="2:9" ht="42" x14ac:dyDescent="0.4">
      <c r="B278" s="12"/>
      <c r="C278" s="7"/>
      <c r="D278" s="28" t="s">
        <v>52</v>
      </c>
      <c r="E278" s="29" t="s">
        <v>292</v>
      </c>
      <c r="F278" s="29" t="s">
        <v>293</v>
      </c>
      <c r="G278" s="55"/>
      <c r="H278" s="144">
        <v>29323.5</v>
      </c>
      <c r="I278" s="144">
        <v>30131.9</v>
      </c>
    </row>
    <row r="279" spans="2:9" s="66" customFormat="1" ht="160.94999999999999" customHeight="1" x14ac:dyDescent="0.4">
      <c r="B279" s="67"/>
      <c r="C279" s="7"/>
      <c r="D279" s="16" t="s">
        <v>322</v>
      </c>
      <c r="E279" s="103" t="s">
        <v>390</v>
      </c>
      <c r="F279" s="103"/>
      <c r="G279" s="55"/>
      <c r="H279" s="144">
        <f>H280</f>
        <v>7201.7</v>
      </c>
      <c r="I279" s="144">
        <f>I280</f>
        <v>9002.2000000000007</v>
      </c>
    </row>
    <row r="280" spans="2:9" s="66" customFormat="1" ht="42" x14ac:dyDescent="0.4">
      <c r="B280" s="67"/>
      <c r="C280" s="7"/>
      <c r="D280" s="104" t="s">
        <v>52</v>
      </c>
      <c r="E280" s="103" t="s">
        <v>390</v>
      </c>
      <c r="F280" s="103" t="s">
        <v>293</v>
      </c>
      <c r="G280" s="55"/>
      <c r="H280" s="144">
        <v>7201.7</v>
      </c>
      <c r="I280" s="144">
        <v>9002.2000000000007</v>
      </c>
    </row>
    <row r="281" spans="2:9" ht="42" x14ac:dyDescent="0.4">
      <c r="B281" s="12"/>
      <c r="C281" s="7"/>
      <c r="D281" s="33" t="s">
        <v>220</v>
      </c>
      <c r="E281" s="90" t="s">
        <v>127</v>
      </c>
      <c r="F281" s="90"/>
      <c r="G281" s="55"/>
      <c r="H281" s="144">
        <f>H282+H285+H288+H290</f>
        <v>63553</v>
      </c>
      <c r="I281" s="144">
        <f>I282+I285+I288+I290</f>
        <v>64897.900000000009</v>
      </c>
    </row>
    <row r="282" spans="2:9" ht="21" x14ac:dyDescent="0.4">
      <c r="B282" s="12"/>
      <c r="C282" s="7"/>
      <c r="D282" s="33" t="s">
        <v>49</v>
      </c>
      <c r="E282" s="90" t="s">
        <v>128</v>
      </c>
      <c r="F282" s="90"/>
      <c r="G282" s="55"/>
      <c r="H282" s="144">
        <f>H283+H284</f>
        <v>268</v>
      </c>
      <c r="I282" s="144">
        <f>I283+I284</f>
        <v>268</v>
      </c>
    </row>
    <row r="283" spans="2:9" ht="84" x14ac:dyDescent="0.4">
      <c r="B283" s="12"/>
      <c r="C283" s="7"/>
      <c r="D283" s="53" t="s">
        <v>74</v>
      </c>
      <c r="E283" s="90" t="s">
        <v>128</v>
      </c>
      <c r="F283" s="90">
        <v>100</v>
      </c>
      <c r="G283" s="55"/>
      <c r="H283" s="144">
        <v>70</v>
      </c>
      <c r="I283" s="144">
        <v>70</v>
      </c>
    </row>
    <row r="284" spans="2:9" ht="51" customHeight="1" x14ac:dyDescent="0.4">
      <c r="B284" s="12"/>
      <c r="C284" s="7"/>
      <c r="D284" s="33" t="s">
        <v>14</v>
      </c>
      <c r="E284" s="90" t="s">
        <v>128</v>
      </c>
      <c r="F284" s="90">
        <v>200</v>
      </c>
      <c r="G284" s="55">
        <v>7</v>
      </c>
      <c r="H284" s="144">
        <v>198</v>
      </c>
      <c r="I284" s="144">
        <v>198</v>
      </c>
    </row>
    <row r="285" spans="2:9" s="66" customFormat="1" ht="144" customHeight="1" x14ac:dyDescent="0.4">
      <c r="B285" s="67"/>
      <c r="C285" s="7"/>
      <c r="D285" s="54" t="s">
        <v>129</v>
      </c>
      <c r="E285" s="90" t="s">
        <v>338</v>
      </c>
      <c r="F285" s="90"/>
      <c r="G285" s="55"/>
      <c r="H285" s="144">
        <f>H286+H287</f>
        <v>33622.799999999996</v>
      </c>
      <c r="I285" s="144">
        <f>I286+I287</f>
        <v>34967.700000000004</v>
      </c>
    </row>
    <row r="286" spans="2:9" s="66" customFormat="1" ht="42.75" customHeight="1" x14ac:dyDescent="0.4">
      <c r="B286" s="67"/>
      <c r="C286" s="7"/>
      <c r="D286" s="54" t="s">
        <v>15</v>
      </c>
      <c r="E286" s="90" t="s">
        <v>338</v>
      </c>
      <c r="F286" s="90">
        <v>200</v>
      </c>
      <c r="G286" s="55"/>
      <c r="H286" s="144">
        <v>168.1</v>
      </c>
      <c r="I286" s="144">
        <v>174.8</v>
      </c>
    </row>
    <row r="287" spans="2:9" s="66" customFormat="1" ht="42.75" customHeight="1" x14ac:dyDescent="0.4">
      <c r="B287" s="67"/>
      <c r="C287" s="7"/>
      <c r="D287" s="54" t="s">
        <v>14</v>
      </c>
      <c r="E287" s="90" t="s">
        <v>338</v>
      </c>
      <c r="F287" s="90">
        <v>300</v>
      </c>
      <c r="G287" s="55"/>
      <c r="H287" s="144">
        <v>33454.699999999997</v>
      </c>
      <c r="I287" s="144">
        <v>34792.9</v>
      </c>
    </row>
    <row r="288" spans="2:9" s="66" customFormat="1" ht="153.6" customHeight="1" x14ac:dyDescent="0.4">
      <c r="B288" s="67"/>
      <c r="C288" s="7"/>
      <c r="D288" s="54" t="s">
        <v>319</v>
      </c>
      <c r="E288" s="90" t="s">
        <v>339</v>
      </c>
      <c r="F288" s="90"/>
      <c r="G288" s="55"/>
      <c r="H288" s="144">
        <f>H289</f>
        <v>14.3</v>
      </c>
      <c r="I288" s="144">
        <f>I289</f>
        <v>14.3</v>
      </c>
    </row>
    <row r="289" spans="2:9" s="66" customFormat="1" ht="60" customHeight="1" x14ac:dyDescent="0.4">
      <c r="B289" s="67"/>
      <c r="C289" s="7"/>
      <c r="D289" s="54" t="s">
        <v>14</v>
      </c>
      <c r="E289" s="90" t="s">
        <v>339</v>
      </c>
      <c r="F289" s="90">
        <v>200</v>
      </c>
      <c r="G289" s="55"/>
      <c r="H289" s="144">
        <v>14.3</v>
      </c>
      <c r="I289" s="144">
        <v>14.3</v>
      </c>
    </row>
    <row r="290" spans="2:9" s="66" customFormat="1" ht="91.2" customHeight="1" x14ac:dyDescent="0.4">
      <c r="B290" s="67"/>
      <c r="C290" s="7"/>
      <c r="D290" s="54" t="s">
        <v>130</v>
      </c>
      <c r="E290" s="90" t="s">
        <v>340</v>
      </c>
      <c r="F290" s="90"/>
      <c r="G290" s="55"/>
      <c r="H290" s="144">
        <f>H291+H292</f>
        <v>29647.9</v>
      </c>
      <c r="I290" s="144">
        <f>I291+I292</f>
        <v>29647.9</v>
      </c>
    </row>
    <row r="291" spans="2:9" s="66" customFormat="1" ht="42.75" customHeight="1" x14ac:dyDescent="0.4">
      <c r="B291" s="67"/>
      <c r="C291" s="7"/>
      <c r="D291" s="54" t="s">
        <v>14</v>
      </c>
      <c r="E291" s="90" t="s">
        <v>340</v>
      </c>
      <c r="F291" s="90">
        <v>200</v>
      </c>
      <c r="G291" s="55"/>
      <c r="H291" s="144">
        <v>148.19999999999999</v>
      </c>
      <c r="I291" s="144">
        <v>148.19999999999999</v>
      </c>
    </row>
    <row r="292" spans="2:9" s="66" customFormat="1" ht="42.75" customHeight="1" x14ac:dyDescent="0.4">
      <c r="B292" s="67"/>
      <c r="C292" s="7"/>
      <c r="D292" s="54" t="s">
        <v>15</v>
      </c>
      <c r="E292" s="90" t="s">
        <v>340</v>
      </c>
      <c r="F292" s="90">
        <v>300</v>
      </c>
      <c r="G292" s="55"/>
      <c r="H292" s="144">
        <v>29499.7</v>
      </c>
      <c r="I292" s="144">
        <v>29499.7</v>
      </c>
    </row>
    <row r="293" spans="2:9" ht="81.599999999999994" customHeight="1" x14ac:dyDescent="0.4">
      <c r="B293" s="12"/>
      <c r="C293" s="13">
        <v>15</v>
      </c>
      <c r="D293" s="9" t="s">
        <v>278</v>
      </c>
      <c r="E293" s="56" t="s">
        <v>131</v>
      </c>
      <c r="F293" s="56"/>
      <c r="G293" s="15"/>
      <c r="H293" s="143">
        <f>H294+H297+H300+H303</f>
        <v>1919.2</v>
      </c>
      <c r="I293" s="143">
        <f>I294+I297+I300+I303</f>
        <v>1919.2</v>
      </c>
    </row>
    <row r="294" spans="2:9" ht="69" customHeight="1" x14ac:dyDescent="0.4">
      <c r="B294" s="12"/>
      <c r="C294" s="7"/>
      <c r="D294" s="33" t="s">
        <v>221</v>
      </c>
      <c r="E294" s="90" t="s">
        <v>132</v>
      </c>
      <c r="F294" s="90"/>
      <c r="G294" s="55"/>
      <c r="H294" s="144">
        <f t="shared" ref="H294:I304" si="21">H295</f>
        <v>1000</v>
      </c>
      <c r="I294" s="144">
        <f t="shared" si="21"/>
        <v>1000</v>
      </c>
    </row>
    <row r="295" spans="2:9" ht="46.5" customHeight="1" x14ac:dyDescent="0.4">
      <c r="B295" s="12"/>
      <c r="C295" s="7"/>
      <c r="D295" s="33" t="s">
        <v>133</v>
      </c>
      <c r="E295" s="90" t="s">
        <v>134</v>
      </c>
      <c r="F295" s="90"/>
      <c r="G295" s="55"/>
      <c r="H295" s="144">
        <f t="shared" si="21"/>
        <v>1000</v>
      </c>
      <c r="I295" s="144">
        <f t="shared" si="21"/>
        <v>1000</v>
      </c>
    </row>
    <row r="296" spans="2:9" ht="42" x14ac:dyDescent="0.4">
      <c r="B296" s="12"/>
      <c r="C296" s="7"/>
      <c r="D296" s="33" t="s">
        <v>14</v>
      </c>
      <c r="E296" s="90" t="s">
        <v>134</v>
      </c>
      <c r="F296" s="90">
        <v>200</v>
      </c>
      <c r="G296" s="55">
        <v>4</v>
      </c>
      <c r="H296" s="144">
        <v>1000</v>
      </c>
      <c r="I296" s="144">
        <v>1000</v>
      </c>
    </row>
    <row r="297" spans="2:9" s="66" customFormat="1" ht="38.4" x14ac:dyDescent="0.4">
      <c r="B297" s="67"/>
      <c r="C297" s="7"/>
      <c r="D297" s="49" t="s">
        <v>376</v>
      </c>
      <c r="E297" s="101" t="s">
        <v>372</v>
      </c>
      <c r="F297" s="101"/>
      <c r="G297" s="55"/>
      <c r="H297" s="144">
        <f t="shared" si="21"/>
        <v>299.2</v>
      </c>
      <c r="I297" s="144">
        <f t="shared" si="21"/>
        <v>299.2</v>
      </c>
    </row>
    <row r="298" spans="2:9" s="66" customFormat="1" ht="21" x14ac:dyDescent="0.4">
      <c r="B298" s="67"/>
      <c r="C298" s="7"/>
      <c r="D298" s="49" t="s">
        <v>133</v>
      </c>
      <c r="E298" s="101" t="s">
        <v>373</v>
      </c>
      <c r="F298" s="101"/>
      <c r="G298" s="55"/>
      <c r="H298" s="144">
        <f t="shared" si="21"/>
        <v>299.2</v>
      </c>
      <c r="I298" s="144">
        <f t="shared" si="21"/>
        <v>299.2</v>
      </c>
    </row>
    <row r="299" spans="2:9" s="66" customFormat="1" ht="38.4" x14ac:dyDescent="0.4">
      <c r="B299" s="67"/>
      <c r="C299" s="7"/>
      <c r="D299" s="61" t="s">
        <v>14</v>
      </c>
      <c r="E299" s="101" t="s">
        <v>373</v>
      </c>
      <c r="F299" s="101" t="s">
        <v>286</v>
      </c>
      <c r="G299" s="55"/>
      <c r="H299" s="144">
        <v>299.2</v>
      </c>
      <c r="I299" s="144">
        <v>299.2</v>
      </c>
    </row>
    <row r="300" spans="2:9" s="66" customFormat="1" ht="38.4" x14ac:dyDescent="0.4">
      <c r="B300" s="67"/>
      <c r="C300" s="7"/>
      <c r="D300" s="61" t="s">
        <v>377</v>
      </c>
      <c r="E300" s="101" t="s">
        <v>374</v>
      </c>
      <c r="F300" s="101"/>
      <c r="G300" s="55"/>
      <c r="H300" s="144">
        <f t="shared" si="21"/>
        <v>120</v>
      </c>
      <c r="I300" s="144">
        <f t="shared" si="21"/>
        <v>120</v>
      </c>
    </row>
    <row r="301" spans="2:9" s="66" customFormat="1" ht="21" x14ac:dyDescent="0.4">
      <c r="B301" s="67"/>
      <c r="C301" s="7"/>
      <c r="D301" s="49" t="s">
        <v>133</v>
      </c>
      <c r="E301" s="101" t="s">
        <v>375</v>
      </c>
      <c r="F301" s="101"/>
      <c r="G301" s="55"/>
      <c r="H301" s="144">
        <f t="shared" si="21"/>
        <v>120</v>
      </c>
      <c r="I301" s="144">
        <f t="shared" si="21"/>
        <v>120</v>
      </c>
    </row>
    <row r="302" spans="2:9" s="66" customFormat="1" ht="38.4" x14ac:dyDescent="0.4">
      <c r="B302" s="67"/>
      <c r="C302" s="7"/>
      <c r="D302" s="61" t="s">
        <v>14</v>
      </c>
      <c r="E302" s="101" t="s">
        <v>375</v>
      </c>
      <c r="F302" s="101" t="s">
        <v>286</v>
      </c>
      <c r="G302" s="55"/>
      <c r="H302" s="144">
        <v>120</v>
      </c>
      <c r="I302" s="144">
        <v>120</v>
      </c>
    </row>
    <row r="303" spans="2:9" s="66" customFormat="1" ht="38.4" x14ac:dyDescent="0.4">
      <c r="B303" s="67"/>
      <c r="C303" s="7"/>
      <c r="D303" s="61" t="s">
        <v>380</v>
      </c>
      <c r="E303" s="101" t="s">
        <v>378</v>
      </c>
      <c r="F303" s="101"/>
      <c r="G303" s="55"/>
      <c r="H303" s="144">
        <f t="shared" si="21"/>
        <v>500</v>
      </c>
      <c r="I303" s="144">
        <f t="shared" si="21"/>
        <v>500</v>
      </c>
    </row>
    <row r="304" spans="2:9" s="66" customFormat="1" ht="21" x14ac:dyDescent="0.4">
      <c r="B304" s="67"/>
      <c r="C304" s="7"/>
      <c r="D304" s="49" t="s">
        <v>133</v>
      </c>
      <c r="E304" s="101" t="s">
        <v>379</v>
      </c>
      <c r="F304" s="101"/>
      <c r="G304" s="55"/>
      <c r="H304" s="144">
        <f t="shared" si="21"/>
        <v>500</v>
      </c>
      <c r="I304" s="144">
        <f t="shared" si="21"/>
        <v>500</v>
      </c>
    </row>
    <row r="305" spans="2:9" s="66" customFormat="1" ht="38.4" x14ac:dyDescent="0.4">
      <c r="B305" s="67"/>
      <c r="C305" s="7"/>
      <c r="D305" s="61" t="s">
        <v>14</v>
      </c>
      <c r="E305" s="101" t="s">
        <v>379</v>
      </c>
      <c r="F305" s="101" t="s">
        <v>286</v>
      </c>
      <c r="G305" s="55"/>
      <c r="H305" s="144">
        <v>500</v>
      </c>
      <c r="I305" s="144">
        <v>500</v>
      </c>
    </row>
    <row r="306" spans="2:9" ht="92.4" customHeight="1" x14ac:dyDescent="0.4">
      <c r="B306" s="12"/>
      <c r="C306" s="13">
        <v>16</v>
      </c>
      <c r="D306" s="9" t="s">
        <v>223</v>
      </c>
      <c r="E306" s="56" t="s">
        <v>135</v>
      </c>
      <c r="F306" s="56"/>
      <c r="G306" s="15"/>
      <c r="H306" s="143">
        <f>H307+H310+H313</f>
        <v>19004.000000000004</v>
      </c>
      <c r="I306" s="143">
        <f>I307+I310+I313</f>
        <v>19136.000000000004</v>
      </c>
    </row>
    <row r="307" spans="2:9" ht="75.599999999999994" customHeight="1" x14ac:dyDescent="0.4">
      <c r="B307" s="12"/>
      <c r="C307" s="7"/>
      <c r="D307" s="33" t="s">
        <v>222</v>
      </c>
      <c r="E307" s="90" t="s">
        <v>136</v>
      </c>
      <c r="F307" s="90"/>
      <c r="G307" s="55"/>
      <c r="H307" s="144">
        <f t="shared" ref="H307:I308" si="22">H308</f>
        <v>17694.400000000001</v>
      </c>
      <c r="I307" s="144">
        <f t="shared" si="22"/>
        <v>17694.400000000001</v>
      </c>
    </row>
    <row r="308" spans="2:9" ht="84" customHeight="1" x14ac:dyDescent="0.4">
      <c r="B308" s="12"/>
      <c r="C308" s="7"/>
      <c r="D308" s="33" t="s">
        <v>301</v>
      </c>
      <c r="E308" s="90" t="s">
        <v>300</v>
      </c>
      <c r="F308" s="90"/>
      <c r="G308" s="55"/>
      <c r="H308" s="144">
        <f t="shared" si="22"/>
        <v>17694.400000000001</v>
      </c>
      <c r="I308" s="144">
        <f t="shared" si="22"/>
        <v>17694.400000000001</v>
      </c>
    </row>
    <row r="309" spans="2:9" ht="21" x14ac:dyDescent="0.4">
      <c r="B309" s="12"/>
      <c r="C309" s="7"/>
      <c r="D309" s="33" t="s">
        <v>18</v>
      </c>
      <c r="E309" s="90" t="s">
        <v>300</v>
      </c>
      <c r="F309" s="90">
        <v>800</v>
      </c>
      <c r="G309" s="55">
        <v>5</v>
      </c>
      <c r="H309" s="144">
        <v>17694.400000000001</v>
      </c>
      <c r="I309" s="144">
        <v>17694.400000000001</v>
      </c>
    </row>
    <row r="310" spans="2:9" ht="94.5" customHeight="1" x14ac:dyDescent="0.4">
      <c r="B310" s="12"/>
      <c r="C310" s="7"/>
      <c r="D310" s="33" t="s">
        <v>303</v>
      </c>
      <c r="E310" s="90" t="s">
        <v>137</v>
      </c>
      <c r="F310" s="90"/>
      <c r="G310" s="55"/>
      <c r="H310" s="144">
        <f t="shared" ref="H310:I311" si="23">H311</f>
        <v>791.7</v>
      </c>
      <c r="I310" s="144">
        <f t="shared" si="23"/>
        <v>923.7</v>
      </c>
    </row>
    <row r="311" spans="2:9" ht="139.19999999999999" customHeight="1" x14ac:dyDescent="0.4">
      <c r="B311" s="12"/>
      <c r="C311" s="7"/>
      <c r="D311" s="21" t="s">
        <v>302</v>
      </c>
      <c r="E311" s="90" t="s">
        <v>138</v>
      </c>
      <c r="F311" s="90"/>
      <c r="G311" s="55"/>
      <c r="H311" s="144">
        <f t="shared" si="23"/>
        <v>791.7</v>
      </c>
      <c r="I311" s="144">
        <f t="shared" si="23"/>
        <v>923.7</v>
      </c>
    </row>
    <row r="312" spans="2:9" ht="50.25" customHeight="1" x14ac:dyDescent="0.4">
      <c r="B312" s="12"/>
      <c r="C312" s="7"/>
      <c r="D312" s="33" t="s">
        <v>14</v>
      </c>
      <c r="E312" s="90" t="s">
        <v>138</v>
      </c>
      <c r="F312" s="90">
        <v>200</v>
      </c>
      <c r="G312" s="55">
        <v>5</v>
      </c>
      <c r="H312" s="144">
        <v>791.7</v>
      </c>
      <c r="I312" s="144">
        <v>923.7</v>
      </c>
    </row>
    <row r="313" spans="2:9" ht="60" customHeight="1" x14ac:dyDescent="0.4">
      <c r="B313" s="12"/>
      <c r="C313" s="7"/>
      <c r="D313" s="30" t="s">
        <v>296</v>
      </c>
      <c r="E313" s="90" t="s">
        <v>294</v>
      </c>
      <c r="F313" s="90"/>
      <c r="G313" s="55"/>
      <c r="H313" s="144">
        <f>H314</f>
        <v>517.9</v>
      </c>
      <c r="I313" s="144">
        <f>I314</f>
        <v>517.9</v>
      </c>
    </row>
    <row r="314" spans="2:9" ht="48.75" customHeight="1" x14ac:dyDescent="0.4">
      <c r="B314" s="12"/>
      <c r="C314" s="7"/>
      <c r="D314" s="30" t="s">
        <v>297</v>
      </c>
      <c r="E314" s="90" t="s">
        <v>295</v>
      </c>
      <c r="F314" s="90"/>
      <c r="G314" s="55"/>
      <c r="H314" s="144">
        <f>H315</f>
        <v>517.9</v>
      </c>
      <c r="I314" s="144">
        <f>I315</f>
        <v>517.9</v>
      </c>
    </row>
    <row r="315" spans="2:9" ht="39.75" customHeight="1" x14ac:dyDescent="0.4">
      <c r="B315" s="12"/>
      <c r="C315" s="7"/>
      <c r="D315" s="30" t="s">
        <v>15</v>
      </c>
      <c r="E315" s="90" t="s">
        <v>295</v>
      </c>
      <c r="F315" s="90">
        <v>300</v>
      </c>
      <c r="G315" s="55"/>
      <c r="H315" s="144">
        <v>517.9</v>
      </c>
      <c r="I315" s="144">
        <v>517.9</v>
      </c>
    </row>
    <row r="316" spans="2:9" ht="61.95" customHeight="1" x14ac:dyDescent="0.4">
      <c r="B316" s="12"/>
      <c r="C316" s="13">
        <v>17</v>
      </c>
      <c r="D316" s="9" t="s">
        <v>224</v>
      </c>
      <c r="E316" s="56" t="s">
        <v>139</v>
      </c>
      <c r="F316" s="56"/>
      <c r="G316" s="9"/>
      <c r="H316" s="143">
        <f>H317+H320+H324+H327</f>
        <v>7488.5</v>
      </c>
      <c r="I316" s="143">
        <f>I317+I320+I324+I327</f>
        <v>7488.5</v>
      </c>
    </row>
    <row r="317" spans="2:9" ht="98.4" customHeight="1" x14ac:dyDescent="0.4">
      <c r="B317" s="12"/>
      <c r="C317" s="7"/>
      <c r="D317" s="33" t="s">
        <v>229</v>
      </c>
      <c r="E317" s="90" t="s">
        <v>140</v>
      </c>
      <c r="F317" s="90"/>
      <c r="G317" s="54"/>
      <c r="H317" s="144">
        <f>H318</f>
        <v>758.9</v>
      </c>
      <c r="I317" s="144">
        <f>I318</f>
        <v>758.9</v>
      </c>
    </row>
    <row r="318" spans="2:9" ht="103.5" customHeight="1" x14ac:dyDescent="0.4">
      <c r="B318" s="12"/>
      <c r="C318" s="7"/>
      <c r="D318" s="33" t="s">
        <v>141</v>
      </c>
      <c r="E318" s="90" t="s">
        <v>142</v>
      </c>
      <c r="F318" s="90"/>
      <c r="G318" s="54"/>
      <c r="H318" s="144">
        <f t="shared" ref="H318:I318" si="24">H319</f>
        <v>758.9</v>
      </c>
      <c r="I318" s="144">
        <f t="shared" si="24"/>
        <v>758.9</v>
      </c>
    </row>
    <row r="319" spans="2:9" ht="42" x14ac:dyDescent="0.4">
      <c r="B319" s="12"/>
      <c r="C319" s="7"/>
      <c r="D319" s="33" t="s">
        <v>14</v>
      </c>
      <c r="E319" s="90" t="s">
        <v>142</v>
      </c>
      <c r="F319" s="90">
        <v>200</v>
      </c>
      <c r="G319" s="54">
        <v>13</v>
      </c>
      <c r="H319" s="144">
        <v>758.9</v>
      </c>
      <c r="I319" s="144">
        <v>758.9</v>
      </c>
    </row>
    <row r="320" spans="2:9" ht="42" x14ac:dyDescent="0.4">
      <c r="B320" s="12"/>
      <c r="C320" s="7"/>
      <c r="D320" s="33" t="s">
        <v>228</v>
      </c>
      <c r="E320" s="90" t="s">
        <v>143</v>
      </c>
      <c r="F320" s="90"/>
      <c r="G320" s="54"/>
      <c r="H320" s="144">
        <f>H321</f>
        <v>145.6</v>
      </c>
      <c r="I320" s="144">
        <f>I321</f>
        <v>145.6</v>
      </c>
    </row>
    <row r="321" spans="2:9" ht="105.75" customHeight="1" x14ac:dyDescent="0.4">
      <c r="B321" s="12"/>
      <c r="C321" s="7"/>
      <c r="D321" s="33" t="s">
        <v>144</v>
      </c>
      <c r="E321" s="90" t="s">
        <v>145</v>
      </c>
      <c r="F321" s="90"/>
      <c r="G321" s="54"/>
      <c r="H321" s="144">
        <f>H322+H323</f>
        <v>145.6</v>
      </c>
      <c r="I321" s="144">
        <f>I322+I323</f>
        <v>145.6</v>
      </c>
    </row>
    <row r="322" spans="2:9" ht="42" x14ac:dyDescent="0.4">
      <c r="B322" s="12"/>
      <c r="C322" s="7"/>
      <c r="D322" s="33" t="s">
        <v>14</v>
      </c>
      <c r="E322" s="90" t="s">
        <v>145</v>
      </c>
      <c r="F322" s="90">
        <v>200</v>
      </c>
      <c r="G322" s="54">
        <v>13</v>
      </c>
      <c r="H322" s="144">
        <v>144.4</v>
      </c>
      <c r="I322" s="144">
        <v>144.4</v>
      </c>
    </row>
    <row r="323" spans="2:9" ht="21" x14ac:dyDescent="0.4">
      <c r="B323" s="12"/>
      <c r="C323" s="7"/>
      <c r="D323" s="33" t="s">
        <v>18</v>
      </c>
      <c r="E323" s="90" t="s">
        <v>145</v>
      </c>
      <c r="F323" s="90">
        <v>800</v>
      </c>
      <c r="G323" s="54">
        <v>13</v>
      </c>
      <c r="H323" s="144">
        <v>1.2</v>
      </c>
      <c r="I323" s="144">
        <v>1.2</v>
      </c>
    </row>
    <row r="324" spans="2:9" ht="42" x14ac:dyDescent="0.4">
      <c r="B324" s="12"/>
      <c r="C324" s="7"/>
      <c r="D324" s="33" t="s">
        <v>227</v>
      </c>
      <c r="E324" s="90" t="s">
        <v>146</v>
      </c>
      <c r="F324" s="90"/>
      <c r="G324" s="54"/>
      <c r="H324" s="144">
        <f t="shared" ref="H324:I325" si="25">H325</f>
        <v>423.5</v>
      </c>
      <c r="I324" s="144">
        <f t="shared" si="25"/>
        <v>423.5</v>
      </c>
    </row>
    <row r="325" spans="2:9" ht="21" x14ac:dyDescent="0.4">
      <c r="B325" s="12"/>
      <c r="C325" s="7"/>
      <c r="D325" s="33" t="s">
        <v>147</v>
      </c>
      <c r="E325" s="90" t="s">
        <v>148</v>
      </c>
      <c r="F325" s="90"/>
      <c r="G325" s="54"/>
      <c r="H325" s="144">
        <f t="shared" si="25"/>
        <v>423.5</v>
      </c>
      <c r="I325" s="144">
        <f t="shared" si="25"/>
        <v>423.5</v>
      </c>
    </row>
    <row r="326" spans="2:9" ht="42" x14ac:dyDescent="0.4">
      <c r="B326" s="12"/>
      <c r="C326" s="7"/>
      <c r="D326" s="33" t="s">
        <v>14</v>
      </c>
      <c r="E326" s="90" t="s">
        <v>148</v>
      </c>
      <c r="F326" s="90">
        <v>200</v>
      </c>
      <c r="G326" s="54">
        <v>13</v>
      </c>
      <c r="H326" s="144">
        <v>423.5</v>
      </c>
      <c r="I326" s="144">
        <v>423.5</v>
      </c>
    </row>
    <row r="327" spans="2:9" ht="63" x14ac:dyDescent="0.4">
      <c r="B327" s="12"/>
      <c r="C327" s="7"/>
      <c r="D327" s="33" t="s">
        <v>281</v>
      </c>
      <c r="E327" s="90" t="s">
        <v>149</v>
      </c>
      <c r="F327" s="90"/>
      <c r="G327" s="54"/>
      <c r="H327" s="144">
        <f>H328+H330</f>
        <v>6160.5</v>
      </c>
      <c r="I327" s="144">
        <f>I328+I330</f>
        <v>6160.5</v>
      </c>
    </row>
    <row r="328" spans="2:9" ht="21" x14ac:dyDescent="0.4">
      <c r="B328" s="12"/>
      <c r="C328" s="7"/>
      <c r="D328" s="33" t="s">
        <v>90</v>
      </c>
      <c r="E328" s="90" t="s">
        <v>150</v>
      </c>
      <c r="F328" s="90"/>
      <c r="G328" s="54"/>
      <c r="H328" s="144">
        <f>H329</f>
        <v>5922.5</v>
      </c>
      <c r="I328" s="144">
        <f>I329</f>
        <v>5922.5</v>
      </c>
    </row>
    <row r="329" spans="2:9" ht="123.75" customHeight="1" x14ac:dyDescent="0.4">
      <c r="B329" s="12"/>
      <c r="C329" s="7"/>
      <c r="D329" s="33" t="s">
        <v>74</v>
      </c>
      <c r="E329" s="90" t="s">
        <v>150</v>
      </c>
      <c r="F329" s="90">
        <v>100</v>
      </c>
      <c r="G329" s="54">
        <v>13</v>
      </c>
      <c r="H329" s="144">
        <v>5922.5</v>
      </c>
      <c r="I329" s="144">
        <v>5922.5</v>
      </c>
    </row>
    <row r="330" spans="2:9" s="66" customFormat="1" ht="39" customHeight="1" x14ac:dyDescent="0.4">
      <c r="B330" s="67"/>
      <c r="C330" s="7"/>
      <c r="D330" s="49" t="s">
        <v>44</v>
      </c>
      <c r="E330" s="116" t="s">
        <v>415</v>
      </c>
      <c r="F330" s="116"/>
      <c r="G330" s="54"/>
      <c r="H330" s="144">
        <f t="shared" ref="H330:I330" si="26">H331</f>
        <v>238</v>
      </c>
      <c r="I330" s="144">
        <f t="shared" si="26"/>
        <v>238</v>
      </c>
    </row>
    <row r="331" spans="2:9" ht="42" x14ac:dyDescent="0.4">
      <c r="B331" s="12"/>
      <c r="C331" s="7"/>
      <c r="D331" s="33" t="s">
        <v>14</v>
      </c>
      <c r="E331" s="90" t="s">
        <v>415</v>
      </c>
      <c r="F331" s="90">
        <v>200</v>
      </c>
      <c r="G331" s="54"/>
      <c r="H331" s="144">
        <v>238</v>
      </c>
      <c r="I331" s="144">
        <v>238</v>
      </c>
    </row>
    <row r="332" spans="2:9" s="66" customFormat="1" ht="55.8" x14ac:dyDescent="0.4">
      <c r="B332" s="67"/>
      <c r="C332" s="77">
        <v>18</v>
      </c>
      <c r="D332" s="98" t="s">
        <v>358</v>
      </c>
      <c r="E332" s="56" t="s">
        <v>357</v>
      </c>
      <c r="F332" s="96"/>
      <c r="G332" s="54"/>
      <c r="H332" s="143">
        <f t="shared" ref="H332:I332" si="27">H333</f>
        <v>2272</v>
      </c>
      <c r="I332" s="143">
        <f t="shared" si="27"/>
        <v>1687</v>
      </c>
    </row>
    <row r="333" spans="2:9" s="66" customFormat="1" ht="38.4" x14ac:dyDescent="0.4">
      <c r="B333" s="67"/>
      <c r="C333" s="7"/>
      <c r="D333" s="97" t="s">
        <v>359</v>
      </c>
      <c r="E333" s="99" t="s">
        <v>362</v>
      </c>
      <c r="F333" s="99"/>
      <c r="G333" s="54"/>
      <c r="H333" s="144">
        <f>H337+H334</f>
        <v>2272</v>
      </c>
      <c r="I333" s="144">
        <f>I337+I334</f>
        <v>1687</v>
      </c>
    </row>
    <row r="334" spans="2:9" s="66" customFormat="1" ht="57.6" x14ac:dyDescent="0.4">
      <c r="B334" s="67"/>
      <c r="C334" s="7"/>
      <c r="D334" s="97" t="s">
        <v>409</v>
      </c>
      <c r="E334" s="99" t="s">
        <v>410</v>
      </c>
      <c r="F334" s="99"/>
      <c r="G334" s="54"/>
      <c r="H334" s="144">
        <f t="shared" ref="H334:I335" si="28">H335</f>
        <v>1622</v>
      </c>
      <c r="I334" s="144">
        <f t="shared" si="28"/>
        <v>1687</v>
      </c>
    </row>
    <row r="335" spans="2:9" s="66" customFormat="1" ht="21" x14ac:dyDescent="0.4">
      <c r="B335" s="67"/>
      <c r="C335" s="7"/>
      <c r="D335" s="97" t="s">
        <v>361</v>
      </c>
      <c r="E335" s="99" t="s">
        <v>411</v>
      </c>
      <c r="F335" s="99"/>
      <c r="G335" s="54"/>
      <c r="H335" s="144">
        <f t="shared" si="28"/>
        <v>1622</v>
      </c>
      <c r="I335" s="144">
        <f t="shared" si="28"/>
        <v>1687</v>
      </c>
    </row>
    <row r="336" spans="2:9" s="66" customFormat="1" ht="38.4" x14ac:dyDescent="0.4">
      <c r="B336" s="67"/>
      <c r="C336" s="7"/>
      <c r="D336" s="61" t="s">
        <v>14</v>
      </c>
      <c r="E336" s="99" t="s">
        <v>411</v>
      </c>
      <c r="F336" s="99" t="s">
        <v>286</v>
      </c>
      <c r="G336" s="54"/>
      <c r="H336" s="144">
        <v>1622</v>
      </c>
      <c r="I336" s="144">
        <v>1687</v>
      </c>
    </row>
    <row r="337" spans="2:9" s="66" customFormat="1" ht="38.4" x14ac:dyDescent="0.4">
      <c r="B337" s="67"/>
      <c r="C337" s="7"/>
      <c r="D337" s="97" t="s">
        <v>360</v>
      </c>
      <c r="E337" s="99" t="s">
        <v>363</v>
      </c>
      <c r="F337" s="99"/>
      <c r="G337" s="54"/>
      <c r="H337" s="144">
        <f>H338</f>
        <v>650</v>
      </c>
      <c r="I337" s="144">
        <f>I338</f>
        <v>0</v>
      </c>
    </row>
    <row r="338" spans="2:9" s="66" customFormat="1" ht="21" x14ac:dyDescent="0.4">
      <c r="B338" s="67"/>
      <c r="C338" s="7"/>
      <c r="D338" s="97" t="s">
        <v>361</v>
      </c>
      <c r="E338" s="99" t="s">
        <v>364</v>
      </c>
      <c r="F338" s="99"/>
      <c r="G338" s="54"/>
      <c r="H338" s="144">
        <f t="shared" ref="H338:I338" si="29">H339</f>
        <v>650</v>
      </c>
      <c r="I338" s="144">
        <f t="shared" si="29"/>
        <v>0</v>
      </c>
    </row>
    <row r="339" spans="2:9" s="66" customFormat="1" ht="38.4" x14ac:dyDescent="0.4">
      <c r="B339" s="67"/>
      <c r="C339" s="7"/>
      <c r="D339" s="61" t="s">
        <v>14</v>
      </c>
      <c r="E339" s="99" t="s">
        <v>364</v>
      </c>
      <c r="F339" s="99" t="s">
        <v>286</v>
      </c>
      <c r="G339" s="54"/>
      <c r="H339" s="144">
        <v>650</v>
      </c>
      <c r="I339" s="144">
        <v>0</v>
      </c>
    </row>
    <row r="340" spans="2:9" ht="81.75" customHeight="1" x14ac:dyDescent="0.4">
      <c r="B340" s="12"/>
      <c r="C340" s="77">
        <v>19</v>
      </c>
      <c r="D340" s="76" t="s">
        <v>151</v>
      </c>
      <c r="E340" s="78" t="s">
        <v>152</v>
      </c>
      <c r="F340" s="78"/>
      <c r="G340" s="9"/>
      <c r="H340" s="143">
        <f t="shared" ref="H340:I342" si="30">H341</f>
        <v>2936.2</v>
      </c>
      <c r="I340" s="143">
        <f t="shared" si="30"/>
        <v>2936.2</v>
      </c>
    </row>
    <row r="341" spans="2:9" ht="42" x14ac:dyDescent="0.4">
      <c r="B341" s="12"/>
      <c r="C341" s="7"/>
      <c r="D341" s="33" t="s">
        <v>153</v>
      </c>
      <c r="E341" s="90" t="s">
        <v>290</v>
      </c>
      <c r="F341" s="90"/>
      <c r="G341" s="54"/>
      <c r="H341" s="144">
        <f t="shared" si="30"/>
        <v>2936.2</v>
      </c>
      <c r="I341" s="144">
        <f t="shared" si="30"/>
        <v>2936.2</v>
      </c>
    </row>
    <row r="342" spans="2:9" ht="21" x14ac:dyDescent="0.4">
      <c r="B342" s="12"/>
      <c r="C342" s="7"/>
      <c r="D342" s="33" t="s">
        <v>90</v>
      </c>
      <c r="E342" s="90" t="s">
        <v>289</v>
      </c>
      <c r="F342" s="90"/>
      <c r="G342" s="54"/>
      <c r="H342" s="144">
        <f t="shared" si="30"/>
        <v>2936.2</v>
      </c>
      <c r="I342" s="144">
        <f t="shared" si="30"/>
        <v>2936.2</v>
      </c>
    </row>
    <row r="343" spans="2:9" ht="115.5" customHeight="1" x14ac:dyDescent="0.4">
      <c r="B343" s="12"/>
      <c r="C343" s="7"/>
      <c r="D343" s="33" t="s">
        <v>17</v>
      </c>
      <c r="E343" s="90" t="s">
        <v>289</v>
      </c>
      <c r="F343" s="90">
        <v>100</v>
      </c>
      <c r="G343" s="54">
        <v>2</v>
      </c>
      <c r="H343" s="144">
        <v>2936.2</v>
      </c>
      <c r="I343" s="144">
        <v>2936.2</v>
      </c>
    </row>
    <row r="344" spans="2:9" ht="40.799999999999997" x14ac:dyDescent="0.4">
      <c r="B344" s="12"/>
      <c r="C344" s="77">
        <v>20</v>
      </c>
      <c r="D344" s="9" t="s">
        <v>154</v>
      </c>
      <c r="E344" s="56" t="s">
        <v>155</v>
      </c>
      <c r="F344" s="56"/>
      <c r="G344" s="15"/>
      <c r="H344" s="143">
        <f t="shared" ref="H344:I346" si="31">H345</f>
        <v>76.8</v>
      </c>
      <c r="I344" s="143">
        <f t="shared" si="31"/>
        <v>76.8</v>
      </c>
    </row>
    <row r="345" spans="2:9" ht="71.25" customHeight="1" x14ac:dyDescent="0.4">
      <c r="B345" s="12"/>
      <c r="C345" s="7"/>
      <c r="D345" s="33" t="s">
        <v>156</v>
      </c>
      <c r="E345" s="90" t="s">
        <v>157</v>
      </c>
      <c r="F345" s="90"/>
      <c r="G345" s="55"/>
      <c r="H345" s="144">
        <f t="shared" si="31"/>
        <v>76.8</v>
      </c>
      <c r="I345" s="144">
        <f t="shared" si="31"/>
        <v>76.8</v>
      </c>
    </row>
    <row r="346" spans="2:9" ht="21" x14ac:dyDescent="0.4">
      <c r="B346" s="12"/>
      <c r="C346" s="7"/>
      <c r="D346" s="33" t="s">
        <v>90</v>
      </c>
      <c r="E346" s="90" t="s">
        <v>158</v>
      </c>
      <c r="F346" s="90"/>
      <c r="G346" s="55"/>
      <c r="H346" s="144">
        <f t="shared" si="31"/>
        <v>76.8</v>
      </c>
      <c r="I346" s="144">
        <f t="shared" si="31"/>
        <v>76.8</v>
      </c>
    </row>
    <row r="347" spans="2:9" ht="114" customHeight="1" x14ac:dyDescent="0.4">
      <c r="B347" s="12"/>
      <c r="C347" s="7"/>
      <c r="D347" s="33" t="s">
        <v>74</v>
      </c>
      <c r="E347" s="90" t="s">
        <v>158</v>
      </c>
      <c r="F347" s="90">
        <v>100</v>
      </c>
      <c r="G347" s="55">
        <v>3</v>
      </c>
      <c r="H347" s="144">
        <v>76.8</v>
      </c>
      <c r="I347" s="144">
        <v>76.8</v>
      </c>
    </row>
    <row r="348" spans="2:9" ht="40.799999999999997" x14ac:dyDescent="0.4">
      <c r="B348" s="12"/>
      <c r="C348" s="77">
        <v>21</v>
      </c>
      <c r="D348" s="9" t="s">
        <v>159</v>
      </c>
      <c r="E348" s="56" t="s">
        <v>288</v>
      </c>
      <c r="F348" s="56"/>
      <c r="G348" s="15"/>
      <c r="H348" s="143">
        <f>H349+H354+H375+H380+H383+H396</f>
        <v>144039.70000000001</v>
      </c>
      <c r="I348" s="143">
        <f>I349+I354+I375+I380+I383+I396</f>
        <v>144264.6</v>
      </c>
    </row>
    <row r="349" spans="2:9" ht="67.5" customHeight="1" x14ac:dyDescent="0.4">
      <c r="B349" s="12"/>
      <c r="C349" s="7"/>
      <c r="D349" s="54" t="s">
        <v>160</v>
      </c>
      <c r="E349" s="90" t="s">
        <v>161</v>
      </c>
      <c r="F349" s="90"/>
      <c r="G349" s="55"/>
      <c r="H349" s="144">
        <f>H350</f>
        <v>45026.8</v>
      </c>
      <c r="I349" s="144">
        <f>I350</f>
        <v>45026.8</v>
      </c>
    </row>
    <row r="350" spans="2:9" ht="21" x14ac:dyDescent="0.4">
      <c r="B350" s="12"/>
      <c r="C350" s="7"/>
      <c r="D350" s="33" t="s">
        <v>90</v>
      </c>
      <c r="E350" s="90" t="s">
        <v>162</v>
      </c>
      <c r="F350" s="90"/>
      <c r="G350" s="55"/>
      <c r="H350" s="144">
        <f>H351+H352+H353</f>
        <v>45026.8</v>
      </c>
      <c r="I350" s="144">
        <f>I351+I352+I353</f>
        <v>45026.8</v>
      </c>
    </row>
    <row r="351" spans="2:9" ht="119.25" customHeight="1" x14ac:dyDescent="0.4">
      <c r="B351" s="12"/>
      <c r="C351" s="7"/>
      <c r="D351" s="33" t="s">
        <v>74</v>
      </c>
      <c r="E351" s="90" t="s">
        <v>162</v>
      </c>
      <c r="F351" s="90">
        <v>100</v>
      </c>
      <c r="G351" s="55">
        <v>4</v>
      </c>
      <c r="H351" s="144">
        <v>44433.8</v>
      </c>
      <c r="I351" s="144">
        <v>44433.8</v>
      </c>
    </row>
    <row r="352" spans="2:9" ht="42" x14ac:dyDescent="0.4">
      <c r="B352" s="12"/>
      <c r="C352" s="7"/>
      <c r="D352" s="33" t="s">
        <v>14</v>
      </c>
      <c r="E352" s="90" t="s">
        <v>162</v>
      </c>
      <c r="F352" s="90">
        <v>200</v>
      </c>
      <c r="G352" s="55">
        <v>4</v>
      </c>
      <c r="H352" s="144">
        <v>441.9</v>
      </c>
      <c r="I352" s="144">
        <v>441.9</v>
      </c>
    </row>
    <row r="353" spans="2:9" ht="21" x14ac:dyDescent="0.4">
      <c r="B353" s="12"/>
      <c r="C353" s="7"/>
      <c r="D353" s="33" t="s">
        <v>18</v>
      </c>
      <c r="E353" s="90" t="s">
        <v>162</v>
      </c>
      <c r="F353" s="90">
        <v>800</v>
      </c>
      <c r="G353" s="55">
        <v>4</v>
      </c>
      <c r="H353" s="144">
        <v>151.1</v>
      </c>
      <c r="I353" s="144">
        <v>151.1</v>
      </c>
    </row>
    <row r="354" spans="2:9" ht="53.25" customHeight="1" x14ac:dyDescent="0.4">
      <c r="B354" s="12"/>
      <c r="C354" s="7"/>
      <c r="D354" s="54" t="s">
        <v>163</v>
      </c>
      <c r="E354" s="90" t="s">
        <v>164</v>
      </c>
      <c r="F354" s="90"/>
      <c r="G354" s="55"/>
      <c r="H354" s="144">
        <f>H355+H357+H360+H363+H366+H369+H372</f>
        <v>10823.6</v>
      </c>
      <c r="I354" s="144">
        <f>I355+I357+I360+I363+I366+I369+I372</f>
        <v>10815.8</v>
      </c>
    </row>
    <row r="355" spans="2:9" ht="96.75" customHeight="1" x14ac:dyDescent="0.4">
      <c r="B355" s="12"/>
      <c r="C355" s="7"/>
      <c r="D355" s="21" t="s">
        <v>321</v>
      </c>
      <c r="E355" s="90" t="s">
        <v>165</v>
      </c>
      <c r="F355" s="90"/>
      <c r="G355" s="55"/>
      <c r="H355" s="144">
        <f>H356</f>
        <v>19.100000000000001</v>
      </c>
      <c r="I355" s="144">
        <f>I356</f>
        <v>11.3</v>
      </c>
    </row>
    <row r="356" spans="2:9" ht="42" x14ac:dyDescent="0.4">
      <c r="B356" s="12"/>
      <c r="C356" s="7"/>
      <c r="D356" s="33" t="s">
        <v>14</v>
      </c>
      <c r="E356" s="90" t="s">
        <v>165</v>
      </c>
      <c r="F356" s="90">
        <v>200</v>
      </c>
      <c r="G356" s="55">
        <v>5</v>
      </c>
      <c r="H356" s="144">
        <v>19.100000000000001</v>
      </c>
      <c r="I356" s="144">
        <v>11.3</v>
      </c>
    </row>
    <row r="357" spans="2:9" ht="63" x14ac:dyDescent="0.4">
      <c r="B357" s="12"/>
      <c r="C357" s="7"/>
      <c r="D357" s="54" t="s">
        <v>168</v>
      </c>
      <c r="E357" s="90" t="s">
        <v>169</v>
      </c>
      <c r="F357" s="90"/>
      <c r="G357" s="55"/>
      <c r="H357" s="144">
        <f>H358+H359</f>
        <v>775.8</v>
      </c>
      <c r="I357" s="144">
        <f>I358+I359</f>
        <v>775.8</v>
      </c>
    </row>
    <row r="358" spans="2:9" ht="84" x14ac:dyDescent="0.4">
      <c r="B358" s="12"/>
      <c r="C358" s="7"/>
      <c r="D358" s="52" t="s">
        <v>74</v>
      </c>
      <c r="E358" s="90" t="s">
        <v>169</v>
      </c>
      <c r="F358" s="90">
        <v>100</v>
      </c>
      <c r="G358" s="55"/>
      <c r="H358" s="144">
        <v>694.8</v>
      </c>
      <c r="I358" s="144">
        <v>694.8</v>
      </c>
    </row>
    <row r="359" spans="2:9" ht="42" x14ac:dyDescent="0.4">
      <c r="B359" s="12"/>
      <c r="C359" s="7"/>
      <c r="D359" s="52" t="s">
        <v>14</v>
      </c>
      <c r="E359" s="90" t="s">
        <v>169</v>
      </c>
      <c r="F359" s="90">
        <v>200</v>
      </c>
      <c r="G359" s="55"/>
      <c r="H359" s="144">
        <v>81</v>
      </c>
      <c r="I359" s="144">
        <v>81</v>
      </c>
    </row>
    <row r="360" spans="2:9" ht="66" customHeight="1" x14ac:dyDescent="0.4">
      <c r="B360" s="12"/>
      <c r="C360" s="7"/>
      <c r="D360" s="21" t="s">
        <v>320</v>
      </c>
      <c r="E360" s="90" t="s">
        <v>166</v>
      </c>
      <c r="F360" s="90"/>
      <c r="G360" s="55"/>
      <c r="H360" s="144">
        <f>H361+H362</f>
        <v>1498.6</v>
      </c>
      <c r="I360" s="144">
        <f>I361+I362</f>
        <v>1498.6</v>
      </c>
    </row>
    <row r="361" spans="2:9" ht="110.25" customHeight="1" x14ac:dyDescent="0.4">
      <c r="B361" s="12"/>
      <c r="C361" s="7"/>
      <c r="D361" s="33" t="s">
        <v>74</v>
      </c>
      <c r="E361" s="90" t="s">
        <v>166</v>
      </c>
      <c r="F361" s="90">
        <v>100</v>
      </c>
      <c r="G361" s="55">
        <v>4</v>
      </c>
      <c r="H361" s="144">
        <v>1336.6</v>
      </c>
      <c r="I361" s="144">
        <v>1336.6</v>
      </c>
    </row>
    <row r="362" spans="2:9" ht="48" customHeight="1" x14ac:dyDescent="0.4">
      <c r="B362" s="12"/>
      <c r="C362" s="7"/>
      <c r="D362" s="33" t="s">
        <v>14</v>
      </c>
      <c r="E362" s="90" t="s">
        <v>166</v>
      </c>
      <c r="F362" s="90">
        <v>200</v>
      </c>
      <c r="G362" s="55">
        <v>4</v>
      </c>
      <c r="H362" s="144">
        <v>162</v>
      </c>
      <c r="I362" s="144">
        <v>162</v>
      </c>
    </row>
    <row r="363" spans="2:9" s="66" customFormat="1" ht="216.6" customHeight="1" x14ac:dyDescent="0.4">
      <c r="B363" s="67"/>
      <c r="C363" s="7"/>
      <c r="D363" s="54" t="s">
        <v>170</v>
      </c>
      <c r="E363" s="90" t="s">
        <v>334</v>
      </c>
      <c r="F363" s="90"/>
      <c r="G363" s="55"/>
      <c r="H363" s="144">
        <f>H364+H365</f>
        <v>525.70000000000005</v>
      </c>
      <c r="I363" s="144">
        <f>I364+I365</f>
        <v>525.70000000000005</v>
      </c>
    </row>
    <row r="364" spans="2:9" s="66" customFormat="1" ht="93" customHeight="1" x14ac:dyDescent="0.4">
      <c r="B364" s="67"/>
      <c r="C364" s="7"/>
      <c r="D364" s="54" t="s">
        <v>74</v>
      </c>
      <c r="E364" s="90" t="s">
        <v>334</v>
      </c>
      <c r="F364" s="90">
        <v>100</v>
      </c>
      <c r="G364" s="55"/>
      <c r="H364" s="144">
        <v>444.7</v>
      </c>
      <c r="I364" s="144">
        <v>444.7</v>
      </c>
    </row>
    <row r="365" spans="2:9" s="66" customFormat="1" ht="42" x14ac:dyDescent="0.4">
      <c r="B365" s="67"/>
      <c r="C365" s="7"/>
      <c r="D365" s="54" t="s">
        <v>14</v>
      </c>
      <c r="E365" s="90" t="s">
        <v>334</v>
      </c>
      <c r="F365" s="90">
        <v>200</v>
      </c>
      <c r="G365" s="55"/>
      <c r="H365" s="144">
        <v>81</v>
      </c>
      <c r="I365" s="144">
        <v>81</v>
      </c>
    </row>
    <row r="366" spans="2:9" s="66" customFormat="1" ht="57.6" x14ac:dyDescent="0.4">
      <c r="B366" s="67"/>
      <c r="C366" s="7"/>
      <c r="D366" s="49" t="s">
        <v>333</v>
      </c>
      <c r="E366" s="90" t="s">
        <v>335</v>
      </c>
      <c r="F366" s="90"/>
      <c r="G366" s="55"/>
      <c r="H366" s="144">
        <f>H367+H368</f>
        <v>776</v>
      </c>
      <c r="I366" s="144">
        <f>I367+I368</f>
        <v>776</v>
      </c>
    </row>
    <row r="367" spans="2:9" s="66" customFormat="1" ht="84" x14ac:dyDescent="0.4">
      <c r="B367" s="67"/>
      <c r="C367" s="7"/>
      <c r="D367" s="54" t="s">
        <v>74</v>
      </c>
      <c r="E367" s="90" t="s">
        <v>335</v>
      </c>
      <c r="F367" s="90">
        <v>100</v>
      </c>
      <c r="G367" s="55"/>
      <c r="H367" s="144">
        <v>695</v>
      </c>
      <c r="I367" s="144">
        <v>695</v>
      </c>
    </row>
    <row r="368" spans="2:9" s="66" customFormat="1" ht="42" x14ac:dyDescent="0.4">
      <c r="B368" s="67"/>
      <c r="C368" s="7"/>
      <c r="D368" s="54" t="s">
        <v>14</v>
      </c>
      <c r="E368" s="90" t="s">
        <v>335</v>
      </c>
      <c r="F368" s="90">
        <v>200</v>
      </c>
      <c r="G368" s="55"/>
      <c r="H368" s="144">
        <v>81</v>
      </c>
      <c r="I368" s="144">
        <v>81</v>
      </c>
    </row>
    <row r="369" spans="2:9" s="66" customFormat="1" ht="63" x14ac:dyDescent="0.4">
      <c r="B369" s="67"/>
      <c r="C369" s="7"/>
      <c r="D369" s="54" t="s">
        <v>167</v>
      </c>
      <c r="E369" s="90" t="s">
        <v>336</v>
      </c>
      <c r="F369" s="90"/>
      <c r="G369" s="55"/>
      <c r="H369" s="144">
        <f>H370+H371</f>
        <v>4065.5</v>
      </c>
      <c r="I369" s="144">
        <f>I370+I371</f>
        <v>4065.5</v>
      </c>
    </row>
    <row r="370" spans="2:9" s="66" customFormat="1" ht="84" x14ac:dyDescent="0.4">
      <c r="B370" s="67"/>
      <c r="C370" s="7"/>
      <c r="D370" s="54" t="s">
        <v>74</v>
      </c>
      <c r="E370" s="90" t="s">
        <v>336</v>
      </c>
      <c r="F370" s="90">
        <v>100</v>
      </c>
      <c r="G370" s="55"/>
      <c r="H370" s="144">
        <v>3660.5</v>
      </c>
      <c r="I370" s="144">
        <v>3660.5</v>
      </c>
    </row>
    <row r="371" spans="2:9" s="66" customFormat="1" ht="42" x14ac:dyDescent="0.4">
      <c r="B371" s="67"/>
      <c r="C371" s="7"/>
      <c r="D371" s="54" t="s">
        <v>14</v>
      </c>
      <c r="E371" s="90" t="s">
        <v>336</v>
      </c>
      <c r="F371" s="90">
        <v>200</v>
      </c>
      <c r="G371" s="55"/>
      <c r="H371" s="144">
        <v>405</v>
      </c>
      <c r="I371" s="144">
        <v>405</v>
      </c>
    </row>
    <row r="372" spans="2:9" s="66" customFormat="1" ht="63" x14ac:dyDescent="0.4">
      <c r="B372" s="67"/>
      <c r="C372" s="7"/>
      <c r="D372" s="54" t="s">
        <v>279</v>
      </c>
      <c r="E372" s="90" t="s">
        <v>337</v>
      </c>
      <c r="F372" s="90"/>
      <c r="G372" s="55"/>
      <c r="H372" s="144">
        <f>H373+H374</f>
        <v>3162.9</v>
      </c>
      <c r="I372" s="144">
        <f>I373+I374</f>
        <v>3162.9</v>
      </c>
    </row>
    <row r="373" spans="2:9" s="66" customFormat="1" ht="84" x14ac:dyDescent="0.4">
      <c r="B373" s="67"/>
      <c r="C373" s="7"/>
      <c r="D373" s="54" t="s">
        <v>74</v>
      </c>
      <c r="E373" s="90" t="s">
        <v>337</v>
      </c>
      <c r="F373" s="90">
        <v>100</v>
      </c>
      <c r="G373" s="55"/>
      <c r="H373" s="144">
        <v>2919.9</v>
      </c>
      <c r="I373" s="144">
        <v>2919.9</v>
      </c>
    </row>
    <row r="374" spans="2:9" s="66" customFormat="1" ht="42" x14ac:dyDescent="0.4">
      <c r="B374" s="67"/>
      <c r="C374" s="7"/>
      <c r="D374" s="54" t="s">
        <v>14</v>
      </c>
      <c r="E374" s="90" t="s">
        <v>337</v>
      </c>
      <c r="F374" s="90">
        <v>200</v>
      </c>
      <c r="G374" s="55"/>
      <c r="H374" s="144">
        <v>243</v>
      </c>
      <c r="I374" s="144">
        <v>243</v>
      </c>
    </row>
    <row r="375" spans="2:9" ht="33" customHeight="1" x14ac:dyDescent="0.4">
      <c r="B375" s="12"/>
      <c r="C375" s="7"/>
      <c r="D375" s="54" t="s">
        <v>171</v>
      </c>
      <c r="E375" s="90" t="s">
        <v>172</v>
      </c>
      <c r="F375" s="90"/>
      <c r="G375" s="55"/>
      <c r="H375" s="144">
        <f>H376</f>
        <v>61237.200000000004</v>
      </c>
      <c r="I375" s="144">
        <f>I376</f>
        <v>61466.200000000004</v>
      </c>
    </row>
    <row r="376" spans="2:9" ht="42" x14ac:dyDescent="0.4">
      <c r="B376" s="12"/>
      <c r="C376" s="7"/>
      <c r="D376" s="33" t="s">
        <v>62</v>
      </c>
      <c r="E376" s="90" t="s">
        <v>173</v>
      </c>
      <c r="F376" s="90"/>
      <c r="G376" s="55"/>
      <c r="H376" s="144">
        <f>H377+H378+H379</f>
        <v>61237.200000000004</v>
      </c>
      <c r="I376" s="144">
        <f>I377+I378+I379</f>
        <v>61466.200000000004</v>
      </c>
    </row>
    <row r="377" spans="2:9" ht="117.75" customHeight="1" x14ac:dyDescent="0.4">
      <c r="B377" s="12"/>
      <c r="C377" s="7"/>
      <c r="D377" s="33" t="s">
        <v>74</v>
      </c>
      <c r="E377" s="90" t="s">
        <v>173</v>
      </c>
      <c r="F377" s="90">
        <v>100</v>
      </c>
      <c r="G377" s="55">
        <v>13</v>
      </c>
      <c r="H377" s="144">
        <v>42364</v>
      </c>
      <c r="I377" s="144">
        <v>42364</v>
      </c>
    </row>
    <row r="378" spans="2:9" ht="47.25" customHeight="1" x14ac:dyDescent="0.4">
      <c r="B378" s="12"/>
      <c r="C378" s="7"/>
      <c r="D378" s="33" t="s">
        <v>14</v>
      </c>
      <c r="E378" s="90" t="s">
        <v>173</v>
      </c>
      <c r="F378" s="90">
        <v>200</v>
      </c>
      <c r="G378" s="55">
        <v>13</v>
      </c>
      <c r="H378" s="144">
        <v>18283.900000000001</v>
      </c>
      <c r="I378" s="144">
        <v>18512.900000000001</v>
      </c>
    </row>
    <row r="379" spans="2:9" ht="28.5" customHeight="1" x14ac:dyDescent="0.4">
      <c r="B379" s="12"/>
      <c r="C379" s="7"/>
      <c r="D379" s="33" t="s">
        <v>18</v>
      </c>
      <c r="E379" s="90" t="s">
        <v>173</v>
      </c>
      <c r="F379" s="90">
        <v>800</v>
      </c>
      <c r="G379" s="55">
        <v>13</v>
      </c>
      <c r="H379" s="144">
        <v>589.29999999999995</v>
      </c>
      <c r="I379" s="144">
        <v>589.29999999999995</v>
      </c>
    </row>
    <row r="380" spans="2:9" ht="21" x14ac:dyDescent="0.4">
      <c r="B380" s="12"/>
      <c r="C380" s="7"/>
      <c r="D380" s="54" t="s">
        <v>174</v>
      </c>
      <c r="E380" s="90" t="s">
        <v>175</v>
      </c>
      <c r="F380" s="90"/>
      <c r="G380" s="55"/>
      <c r="H380" s="144">
        <f t="shared" ref="H380:I381" si="32">H381</f>
        <v>500</v>
      </c>
      <c r="I380" s="144">
        <f t="shared" si="32"/>
        <v>500</v>
      </c>
    </row>
    <row r="381" spans="2:9" ht="46.5" customHeight="1" x14ac:dyDescent="0.4">
      <c r="B381" s="12"/>
      <c r="C381" s="7"/>
      <c r="D381" s="33" t="s">
        <v>211</v>
      </c>
      <c r="E381" s="90" t="s">
        <v>176</v>
      </c>
      <c r="F381" s="90"/>
      <c r="G381" s="55"/>
      <c r="H381" s="144">
        <f t="shared" si="32"/>
        <v>500</v>
      </c>
      <c r="I381" s="144">
        <f t="shared" si="32"/>
        <v>500</v>
      </c>
    </row>
    <row r="382" spans="2:9" ht="28.5" customHeight="1" x14ac:dyDescent="0.4">
      <c r="B382" s="12"/>
      <c r="C382" s="7"/>
      <c r="D382" s="33" t="s">
        <v>18</v>
      </c>
      <c r="E382" s="90" t="s">
        <v>176</v>
      </c>
      <c r="F382" s="90">
        <v>800</v>
      </c>
      <c r="G382" s="55">
        <v>11</v>
      </c>
      <c r="H382" s="144">
        <v>500</v>
      </c>
      <c r="I382" s="144">
        <v>500</v>
      </c>
    </row>
    <row r="383" spans="2:9" ht="51" customHeight="1" x14ac:dyDescent="0.4">
      <c r="B383" s="12"/>
      <c r="C383" s="7"/>
      <c r="D383" s="54" t="s">
        <v>177</v>
      </c>
      <c r="E383" s="90" t="s">
        <v>178</v>
      </c>
      <c r="F383" s="90"/>
      <c r="G383" s="55"/>
      <c r="H383" s="144">
        <f>H384+H387+H390+H394</f>
        <v>22112.7</v>
      </c>
      <c r="I383" s="144">
        <f>I384+I387+I390+I394</f>
        <v>22116.399999999998</v>
      </c>
    </row>
    <row r="384" spans="2:9" ht="92.25" customHeight="1" x14ac:dyDescent="0.4">
      <c r="B384" s="12"/>
      <c r="C384" s="7"/>
      <c r="D384" s="36" t="s">
        <v>179</v>
      </c>
      <c r="E384" s="92" t="s">
        <v>180</v>
      </c>
      <c r="F384" s="92"/>
      <c r="G384" s="55"/>
      <c r="H384" s="144">
        <f>H385+H386</f>
        <v>10400.9</v>
      </c>
      <c r="I384" s="144">
        <f>I385+I386</f>
        <v>10404.599999999999</v>
      </c>
    </row>
    <row r="385" spans="2:9" ht="114" customHeight="1" x14ac:dyDescent="0.4">
      <c r="B385" s="12"/>
      <c r="C385" s="22"/>
      <c r="D385" s="33" t="s">
        <v>74</v>
      </c>
      <c r="E385" s="90" t="s">
        <v>180</v>
      </c>
      <c r="F385" s="90">
        <v>100</v>
      </c>
      <c r="G385" s="24">
        <v>13</v>
      </c>
      <c r="H385" s="144">
        <v>9481.7999999999993</v>
      </c>
      <c r="I385" s="144">
        <v>9481.7999999999993</v>
      </c>
    </row>
    <row r="386" spans="2:9" ht="56.25" customHeight="1" x14ac:dyDescent="0.4">
      <c r="B386" s="12"/>
      <c r="C386" s="7"/>
      <c r="D386" s="10" t="s">
        <v>14</v>
      </c>
      <c r="E386" s="57" t="s">
        <v>180</v>
      </c>
      <c r="F386" s="57">
        <v>200</v>
      </c>
      <c r="G386" s="55">
        <v>13</v>
      </c>
      <c r="H386" s="144">
        <v>919.1</v>
      </c>
      <c r="I386" s="144">
        <v>922.8</v>
      </c>
    </row>
    <row r="387" spans="2:9" ht="52.5" customHeight="1" x14ac:dyDescent="0.4">
      <c r="B387" s="12"/>
      <c r="C387" s="7"/>
      <c r="D387" s="33" t="s">
        <v>225</v>
      </c>
      <c r="E387" s="90" t="s">
        <v>180</v>
      </c>
      <c r="F387" s="90"/>
      <c r="G387" s="55"/>
      <c r="H387" s="144">
        <f>H388+H389</f>
        <v>3434</v>
      </c>
      <c r="I387" s="144">
        <f>I388+I389</f>
        <v>3434</v>
      </c>
    </row>
    <row r="388" spans="2:9" ht="107.25" customHeight="1" x14ac:dyDescent="0.4">
      <c r="B388" s="12"/>
      <c r="C388" s="7"/>
      <c r="D388" s="33" t="s">
        <v>74</v>
      </c>
      <c r="E388" s="90" t="s">
        <v>180</v>
      </c>
      <c r="F388" s="90">
        <v>100</v>
      </c>
      <c r="G388" s="55">
        <v>13</v>
      </c>
      <c r="H388" s="144">
        <v>3283.2</v>
      </c>
      <c r="I388" s="144">
        <v>3283.2</v>
      </c>
    </row>
    <row r="389" spans="2:9" ht="42" x14ac:dyDescent="0.4">
      <c r="B389" s="12"/>
      <c r="C389" s="7"/>
      <c r="D389" s="33" t="s">
        <v>14</v>
      </c>
      <c r="E389" s="90" t="s">
        <v>180</v>
      </c>
      <c r="F389" s="90">
        <v>200</v>
      </c>
      <c r="G389" s="55">
        <v>13</v>
      </c>
      <c r="H389" s="144">
        <v>150.80000000000001</v>
      </c>
      <c r="I389" s="144">
        <v>150.80000000000001</v>
      </c>
    </row>
    <row r="390" spans="2:9" ht="63" x14ac:dyDescent="0.4">
      <c r="B390" s="12"/>
      <c r="C390" s="7"/>
      <c r="D390" s="33" t="s">
        <v>260</v>
      </c>
      <c r="E390" s="90" t="s">
        <v>180</v>
      </c>
      <c r="F390" s="90"/>
      <c r="G390" s="55"/>
      <c r="H390" s="144">
        <f>H391+H392+H393</f>
        <v>7277.8</v>
      </c>
      <c r="I390" s="144">
        <f>I391+I392+I393</f>
        <v>7277.8</v>
      </c>
    </row>
    <row r="391" spans="2:9" ht="116.25" customHeight="1" x14ac:dyDescent="0.4">
      <c r="B391" s="12"/>
      <c r="C391" s="7"/>
      <c r="D391" s="33" t="s">
        <v>74</v>
      </c>
      <c r="E391" s="90" t="s">
        <v>180</v>
      </c>
      <c r="F391" s="90">
        <v>100</v>
      </c>
      <c r="G391" s="55">
        <v>12</v>
      </c>
      <c r="H391" s="144">
        <v>6798.4</v>
      </c>
      <c r="I391" s="144">
        <v>6798.4</v>
      </c>
    </row>
    <row r="392" spans="2:9" ht="42" x14ac:dyDescent="0.4">
      <c r="B392" s="12"/>
      <c r="C392" s="7"/>
      <c r="D392" s="33" t="s">
        <v>14</v>
      </c>
      <c r="E392" s="90" t="s">
        <v>180</v>
      </c>
      <c r="F392" s="90">
        <v>200</v>
      </c>
      <c r="G392" s="55">
        <v>12</v>
      </c>
      <c r="H392" s="144">
        <v>388.6</v>
      </c>
      <c r="I392" s="144">
        <v>388.6</v>
      </c>
    </row>
    <row r="393" spans="2:9" ht="21" x14ac:dyDescent="0.4">
      <c r="B393" s="12"/>
      <c r="C393" s="7"/>
      <c r="D393" s="33" t="s">
        <v>18</v>
      </c>
      <c r="E393" s="90" t="s">
        <v>180</v>
      </c>
      <c r="F393" s="90">
        <v>800</v>
      </c>
      <c r="G393" s="55">
        <v>12</v>
      </c>
      <c r="H393" s="144">
        <v>90.8</v>
      </c>
      <c r="I393" s="144">
        <v>90.8</v>
      </c>
    </row>
    <row r="394" spans="2:9" ht="91.5" customHeight="1" x14ac:dyDescent="0.4">
      <c r="B394" s="12"/>
      <c r="C394" s="7"/>
      <c r="D394" s="33" t="s">
        <v>181</v>
      </c>
      <c r="E394" s="90" t="s">
        <v>182</v>
      </c>
      <c r="F394" s="90"/>
      <c r="G394" s="55"/>
      <c r="H394" s="144">
        <f>H395</f>
        <v>1000</v>
      </c>
      <c r="I394" s="144">
        <f>I395</f>
        <v>1000</v>
      </c>
    </row>
    <row r="395" spans="2:9" ht="42" x14ac:dyDescent="0.4">
      <c r="B395" s="12"/>
      <c r="C395" s="7"/>
      <c r="D395" s="33" t="s">
        <v>20</v>
      </c>
      <c r="E395" s="90" t="s">
        <v>182</v>
      </c>
      <c r="F395" s="90">
        <v>600</v>
      </c>
      <c r="G395" s="55">
        <v>3</v>
      </c>
      <c r="H395" s="144">
        <v>1000</v>
      </c>
      <c r="I395" s="144">
        <v>1000</v>
      </c>
    </row>
    <row r="396" spans="2:9" ht="21" x14ac:dyDescent="0.4">
      <c r="B396" s="12"/>
      <c r="C396" s="7"/>
      <c r="D396" s="54" t="s">
        <v>183</v>
      </c>
      <c r="E396" s="90" t="s">
        <v>184</v>
      </c>
      <c r="F396" s="90"/>
      <c r="G396" s="55"/>
      <c r="H396" s="144">
        <f t="shared" ref="H396:I397" si="33">H397</f>
        <v>4339.3999999999996</v>
      </c>
      <c r="I396" s="144">
        <f t="shared" si="33"/>
        <v>4339.3999999999996</v>
      </c>
    </row>
    <row r="397" spans="2:9" ht="42" x14ac:dyDescent="0.4">
      <c r="B397" s="12"/>
      <c r="C397" s="7"/>
      <c r="D397" s="33" t="s">
        <v>226</v>
      </c>
      <c r="E397" s="90" t="s">
        <v>185</v>
      </c>
      <c r="F397" s="90"/>
      <c r="G397" s="55"/>
      <c r="H397" s="144">
        <f t="shared" si="33"/>
        <v>4339.3999999999996</v>
      </c>
      <c r="I397" s="144">
        <f t="shared" si="33"/>
        <v>4339.3999999999996</v>
      </c>
    </row>
    <row r="398" spans="2:9" ht="42" x14ac:dyDescent="0.4">
      <c r="B398" s="12"/>
      <c r="C398" s="7"/>
      <c r="D398" s="33" t="s">
        <v>9</v>
      </c>
      <c r="E398" s="90" t="s">
        <v>185</v>
      </c>
      <c r="F398" s="90">
        <v>600</v>
      </c>
      <c r="G398" s="55">
        <v>9</v>
      </c>
      <c r="H398" s="144">
        <v>4339.3999999999996</v>
      </c>
      <c r="I398" s="144">
        <v>4339.3999999999996</v>
      </c>
    </row>
    <row r="399" spans="2:9" ht="61.2" x14ac:dyDescent="0.4">
      <c r="B399" s="12"/>
      <c r="C399" s="77">
        <v>22</v>
      </c>
      <c r="D399" s="9" t="s">
        <v>186</v>
      </c>
      <c r="E399" s="56" t="s">
        <v>187</v>
      </c>
      <c r="F399" s="56"/>
      <c r="G399" s="15"/>
      <c r="H399" s="143">
        <f t="shared" ref="H399:I399" si="34">H400</f>
        <v>18656</v>
      </c>
      <c r="I399" s="143">
        <f t="shared" si="34"/>
        <v>18822</v>
      </c>
    </row>
    <row r="400" spans="2:9" ht="21" x14ac:dyDescent="0.4">
      <c r="B400" s="12"/>
      <c r="C400" s="7"/>
      <c r="D400" s="33" t="s">
        <v>188</v>
      </c>
      <c r="E400" s="90" t="s">
        <v>189</v>
      </c>
      <c r="F400" s="90"/>
      <c r="G400" s="55"/>
      <c r="H400" s="144">
        <f>H401+H404</f>
        <v>18656</v>
      </c>
      <c r="I400" s="144">
        <f>I401+I404</f>
        <v>18822</v>
      </c>
    </row>
    <row r="401" spans="2:9" ht="21" x14ac:dyDescent="0.4">
      <c r="B401" s="12"/>
      <c r="C401" s="7"/>
      <c r="D401" s="33" t="s">
        <v>190</v>
      </c>
      <c r="E401" s="90" t="s">
        <v>191</v>
      </c>
      <c r="F401" s="90"/>
      <c r="G401" s="55"/>
      <c r="H401" s="144">
        <f>H402+H403</f>
        <v>17035</v>
      </c>
      <c r="I401" s="144">
        <f>I402+I403</f>
        <v>17054</v>
      </c>
    </row>
    <row r="402" spans="2:9" ht="117" customHeight="1" x14ac:dyDescent="0.4">
      <c r="B402" s="12"/>
      <c r="C402" s="7"/>
      <c r="D402" s="33" t="s">
        <v>74</v>
      </c>
      <c r="E402" s="90" t="s">
        <v>191</v>
      </c>
      <c r="F402" s="90">
        <v>100</v>
      </c>
      <c r="G402" s="55">
        <v>6</v>
      </c>
      <c r="H402" s="144">
        <v>15746</v>
      </c>
      <c r="I402" s="144">
        <v>15749</v>
      </c>
    </row>
    <row r="403" spans="2:9" ht="42" x14ac:dyDescent="0.4">
      <c r="B403" s="12"/>
      <c r="C403" s="7"/>
      <c r="D403" s="33" t="s">
        <v>14</v>
      </c>
      <c r="E403" s="90" t="s">
        <v>191</v>
      </c>
      <c r="F403" s="90">
        <v>200</v>
      </c>
      <c r="G403" s="55">
        <v>6</v>
      </c>
      <c r="H403" s="144">
        <v>1289</v>
      </c>
      <c r="I403" s="144">
        <v>1305</v>
      </c>
    </row>
    <row r="404" spans="2:9" s="66" customFormat="1" ht="21" x14ac:dyDescent="0.4">
      <c r="B404" s="67"/>
      <c r="C404" s="7"/>
      <c r="D404" s="49" t="s">
        <v>44</v>
      </c>
      <c r="E404" s="50" t="s">
        <v>414</v>
      </c>
      <c r="F404" s="50"/>
      <c r="G404" s="55"/>
      <c r="H404" s="144">
        <f t="shared" ref="H404:I407" si="35">H405</f>
        <v>1621</v>
      </c>
      <c r="I404" s="144">
        <f t="shared" si="35"/>
        <v>1768</v>
      </c>
    </row>
    <row r="405" spans="2:9" s="66" customFormat="1" ht="38.4" x14ac:dyDescent="0.4">
      <c r="B405" s="67"/>
      <c r="C405" s="7"/>
      <c r="D405" s="61" t="s">
        <v>14</v>
      </c>
      <c r="E405" s="50" t="s">
        <v>414</v>
      </c>
      <c r="F405" s="50" t="s">
        <v>286</v>
      </c>
      <c r="G405" s="55"/>
      <c r="H405" s="144">
        <v>1621</v>
      </c>
      <c r="I405" s="144">
        <v>1768</v>
      </c>
    </row>
    <row r="406" spans="2:9" ht="28.5" customHeight="1" x14ac:dyDescent="0.4">
      <c r="B406" s="12"/>
      <c r="C406" s="77">
        <v>23</v>
      </c>
      <c r="D406" s="9" t="s">
        <v>192</v>
      </c>
      <c r="E406" s="56" t="s">
        <v>193</v>
      </c>
      <c r="F406" s="56"/>
      <c r="G406" s="9"/>
      <c r="H406" s="143">
        <f t="shared" si="35"/>
        <v>10000</v>
      </c>
      <c r="I406" s="143">
        <f t="shared" si="35"/>
        <v>10548.5</v>
      </c>
    </row>
    <row r="407" spans="2:9" ht="30" customHeight="1" x14ac:dyDescent="0.4">
      <c r="B407" s="12"/>
      <c r="C407" s="7"/>
      <c r="D407" s="33" t="s">
        <v>215</v>
      </c>
      <c r="E407" s="90" t="s">
        <v>216</v>
      </c>
      <c r="F407" s="90"/>
      <c r="G407" s="54"/>
      <c r="H407" s="144">
        <f t="shared" si="35"/>
        <v>10000</v>
      </c>
      <c r="I407" s="144">
        <f t="shared" si="35"/>
        <v>10548.5</v>
      </c>
    </row>
    <row r="408" spans="2:9" ht="21" x14ac:dyDescent="0.4">
      <c r="B408" s="12"/>
      <c r="C408" s="7"/>
      <c r="D408" s="33" t="s">
        <v>217</v>
      </c>
      <c r="E408" s="90" t="s">
        <v>216</v>
      </c>
      <c r="F408" s="90">
        <v>700</v>
      </c>
      <c r="G408" s="54"/>
      <c r="H408" s="144">
        <v>10000</v>
      </c>
      <c r="I408" s="144">
        <v>10548.5</v>
      </c>
    </row>
    <row r="409" spans="2:9" ht="40.799999999999997" x14ac:dyDescent="0.4">
      <c r="B409" s="12"/>
      <c r="C409" s="77">
        <v>24</v>
      </c>
      <c r="D409" s="9" t="s">
        <v>266</v>
      </c>
      <c r="E409" s="56" t="s">
        <v>194</v>
      </c>
      <c r="F409" s="56"/>
      <c r="G409" s="15"/>
      <c r="H409" s="143">
        <f>H410+H413</f>
        <v>5751.4</v>
      </c>
      <c r="I409" s="143">
        <f>I410+I413</f>
        <v>5751.4</v>
      </c>
    </row>
    <row r="410" spans="2:9" ht="21" x14ac:dyDescent="0.4">
      <c r="B410" s="12"/>
      <c r="C410" s="7"/>
      <c r="D410" s="54" t="s">
        <v>195</v>
      </c>
      <c r="E410" s="90" t="s">
        <v>196</v>
      </c>
      <c r="F410" s="90"/>
      <c r="G410" s="55"/>
      <c r="H410" s="144">
        <f t="shared" ref="H410:I411" si="36">H411</f>
        <v>1753.2</v>
      </c>
      <c r="I410" s="144">
        <f t="shared" si="36"/>
        <v>1753.2</v>
      </c>
    </row>
    <row r="411" spans="2:9" ht="21" x14ac:dyDescent="0.4">
      <c r="B411" s="12"/>
      <c r="C411" s="7"/>
      <c r="D411" s="33" t="s">
        <v>90</v>
      </c>
      <c r="E411" s="90" t="s">
        <v>197</v>
      </c>
      <c r="F411" s="90"/>
      <c r="G411" s="55"/>
      <c r="H411" s="144">
        <f t="shared" si="36"/>
        <v>1753.2</v>
      </c>
      <c r="I411" s="144">
        <f t="shared" si="36"/>
        <v>1753.2</v>
      </c>
    </row>
    <row r="412" spans="2:9" ht="117" customHeight="1" x14ac:dyDescent="0.4">
      <c r="B412" s="12"/>
      <c r="C412" s="7"/>
      <c r="D412" s="33" t="s">
        <v>74</v>
      </c>
      <c r="E412" s="90" t="s">
        <v>197</v>
      </c>
      <c r="F412" s="90">
        <v>100</v>
      </c>
      <c r="G412" s="55">
        <v>6</v>
      </c>
      <c r="H412" s="144">
        <v>1753.2</v>
      </c>
      <c r="I412" s="144">
        <v>1753.2</v>
      </c>
    </row>
    <row r="413" spans="2:9" ht="21" x14ac:dyDescent="0.4">
      <c r="B413" s="12"/>
      <c r="C413" s="7"/>
      <c r="D413" s="54" t="s">
        <v>198</v>
      </c>
      <c r="E413" s="90" t="s">
        <v>199</v>
      </c>
      <c r="F413" s="90"/>
      <c r="G413" s="55"/>
      <c r="H413" s="144">
        <f>H414</f>
        <v>3998.2</v>
      </c>
      <c r="I413" s="144">
        <f>I414</f>
        <v>3998.2</v>
      </c>
    </row>
    <row r="414" spans="2:9" ht="21" x14ac:dyDescent="0.4">
      <c r="B414" s="12"/>
      <c r="C414" s="7"/>
      <c r="D414" s="33" t="s">
        <v>90</v>
      </c>
      <c r="E414" s="90" t="s">
        <v>200</v>
      </c>
      <c r="F414" s="90"/>
      <c r="G414" s="55"/>
      <c r="H414" s="144">
        <f>H415+H416</f>
        <v>3998.2</v>
      </c>
      <c r="I414" s="144">
        <f>I415+I416</f>
        <v>3998.2</v>
      </c>
    </row>
    <row r="415" spans="2:9" ht="119.25" customHeight="1" x14ac:dyDescent="0.4">
      <c r="B415" s="12"/>
      <c r="C415" s="7"/>
      <c r="D415" s="33" t="s">
        <v>74</v>
      </c>
      <c r="E415" s="90" t="s">
        <v>200</v>
      </c>
      <c r="F415" s="90">
        <v>100</v>
      </c>
      <c r="G415" s="55">
        <v>6</v>
      </c>
      <c r="H415" s="144">
        <v>3979.2</v>
      </c>
      <c r="I415" s="144">
        <v>3979.2</v>
      </c>
    </row>
    <row r="416" spans="2:9" ht="21" x14ac:dyDescent="0.4">
      <c r="B416" s="12"/>
      <c r="C416" s="7"/>
      <c r="D416" s="54" t="s">
        <v>18</v>
      </c>
      <c r="E416" s="90" t="s">
        <v>200</v>
      </c>
      <c r="F416" s="90">
        <v>800</v>
      </c>
      <c r="G416" s="55">
        <v>6</v>
      </c>
      <c r="H416" s="144">
        <v>19</v>
      </c>
      <c r="I416" s="144">
        <v>19</v>
      </c>
    </row>
    <row r="417" spans="2:9" ht="57.6" customHeight="1" x14ac:dyDescent="0.4">
      <c r="B417" s="12"/>
      <c r="C417" s="77">
        <v>25</v>
      </c>
      <c r="D417" s="9" t="s">
        <v>201</v>
      </c>
      <c r="E417" s="56" t="s">
        <v>202</v>
      </c>
      <c r="F417" s="56"/>
      <c r="G417" s="15"/>
      <c r="H417" s="143">
        <f>H418+H420+H426+H428</f>
        <v>1201.5</v>
      </c>
      <c r="I417" s="143">
        <f>I418+I420+I426+I428</f>
        <v>1204.5</v>
      </c>
    </row>
    <row r="418" spans="2:9" s="66" customFormat="1" ht="57.6" customHeight="1" x14ac:dyDescent="0.4">
      <c r="B418" s="67"/>
      <c r="C418" s="77"/>
      <c r="D418" s="54" t="s">
        <v>207</v>
      </c>
      <c r="E418" s="116" t="s">
        <v>208</v>
      </c>
      <c r="F418" s="116"/>
      <c r="G418" s="55"/>
      <c r="H418" s="144">
        <f>H419</f>
        <v>222.1</v>
      </c>
      <c r="I418" s="144">
        <f>I419</f>
        <v>225.1</v>
      </c>
    </row>
    <row r="419" spans="2:9" s="66" customFormat="1" ht="57.6" customHeight="1" x14ac:dyDescent="0.4">
      <c r="B419" s="67"/>
      <c r="C419" s="77"/>
      <c r="D419" s="54" t="s">
        <v>15</v>
      </c>
      <c r="E419" s="116" t="s">
        <v>208</v>
      </c>
      <c r="F419" s="116">
        <v>300</v>
      </c>
      <c r="G419" s="55">
        <v>1</v>
      </c>
      <c r="H419" s="144">
        <v>222.1</v>
      </c>
      <c r="I419" s="144">
        <v>225.1</v>
      </c>
    </row>
    <row r="420" spans="2:9" ht="50.4" customHeight="1" x14ac:dyDescent="0.4">
      <c r="B420" s="12"/>
      <c r="C420" s="7"/>
      <c r="D420" s="33" t="s">
        <v>203</v>
      </c>
      <c r="E420" s="90" t="s">
        <v>204</v>
      </c>
      <c r="F420" s="90"/>
      <c r="G420" s="55"/>
      <c r="H420" s="144">
        <f>H425</f>
        <v>20</v>
      </c>
      <c r="I420" s="144">
        <f>I425</f>
        <v>20</v>
      </c>
    </row>
    <row r="421" spans="2:9" s="66" customFormat="1" ht="51.6" hidden="1" customHeight="1" x14ac:dyDescent="0.4">
      <c r="B421" s="67"/>
      <c r="C421" s="7"/>
      <c r="D421" s="54"/>
      <c r="E421" s="108"/>
      <c r="F421" s="108"/>
      <c r="G421" s="55"/>
      <c r="H421" s="144"/>
      <c r="I421" s="144"/>
    </row>
    <row r="422" spans="2:9" s="66" customFormat="1" ht="51.6" hidden="1" customHeight="1" x14ac:dyDescent="0.4">
      <c r="B422" s="67"/>
      <c r="C422" s="7"/>
      <c r="D422" s="54"/>
      <c r="E422" s="108"/>
      <c r="F422" s="108"/>
      <c r="G422" s="55"/>
      <c r="H422" s="144"/>
      <c r="I422" s="144"/>
    </row>
    <row r="423" spans="2:9" s="66" customFormat="1" ht="51.6" hidden="1" customHeight="1" x14ac:dyDescent="0.4">
      <c r="B423" s="67"/>
      <c r="C423" s="7"/>
      <c r="D423" s="54"/>
      <c r="E423" s="108"/>
      <c r="F423" s="108"/>
      <c r="G423" s="55"/>
      <c r="H423" s="144"/>
      <c r="I423" s="144"/>
    </row>
    <row r="424" spans="2:9" s="66" customFormat="1" ht="51.6" hidden="1" customHeight="1" x14ac:dyDescent="0.4">
      <c r="B424" s="67"/>
      <c r="C424" s="7"/>
      <c r="D424" s="54"/>
      <c r="E424" s="108"/>
      <c r="F424" s="108"/>
      <c r="G424" s="55"/>
      <c r="H424" s="144"/>
      <c r="I424" s="144"/>
    </row>
    <row r="425" spans="2:9" ht="48.75" customHeight="1" x14ac:dyDescent="0.4">
      <c r="B425" s="12"/>
      <c r="C425" s="7"/>
      <c r="D425" s="33" t="s">
        <v>14</v>
      </c>
      <c r="E425" s="90" t="s">
        <v>204</v>
      </c>
      <c r="F425" s="90">
        <v>200</v>
      </c>
      <c r="G425" s="55">
        <v>4</v>
      </c>
      <c r="H425" s="144">
        <v>20</v>
      </c>
      <c r="I425" s="144">
        <v>20</v>
      </c>
    </row>
    <row r="426" spans="2:9" ht="70.5" customHeight="1" x14ac:dyDescent="0.4">
      <c r="B426" s="12"/>
      <c r="C426" s="7"/>
      <c r="D426" s="33" t="s">
        <v>205</v>
      </c>
      <c r="E426" s="90" t="s">
        <v>206</v>
      </c>
      <c r="F426" s="90"/>
      <c r="G426" s="55"/>
      <c r="H426" s="144">
        <f>H427</f>
        <v>531.4</v>
      </c>
      <c r="I426" s="144">
        <f>I427</f>
        <v>531.4</v>
      </c>
    </row>
    <row r="427" spans="2:9" ht="48" customHeight="1" x14ac:dyDescent="0.4">
      <c r="B427" s="12"/>
      <c r="C427" s="7"/>
      <c r="D427" s="33" t="s">
        <v>14</v>
      </c>
      <c r="E427" s="90" t="s">
        <v>206</v>
      </c>
      <c r="F427" s="90">
        <v>200</v>
      </c>
      <c r="G427" s="55">
        <v>5</v>
      </c>
      <c r="H427" s="144">
        <v>531.4</v>
      </c>
      <c r="I427" s="144">
        <v>531.4</v>
      </c>
    </row>
    <row r="428" spans="2:9" s="66" customFormat="1" ht="48" customHeight="1" x14ac:dyDescent="0.4">
      <c r="B428" s="67"/>
      <c r="C428" s="7"/>
      <c r="D428" s="119" t="s">
        <v>402</v>
      </c>
      <c r="E428" s="116" t="s">
        <v>401</v>
      </c>
      <c r="F428" s="116"/>
      <c r="G428" s="55"/>
      <c r="H428" s="144">
        <f>H429</f>
        <v>428</v>
      </c>
      <c r="I428" s="144">
        <f>I429</f>
        <v>428</v>
      </c>
    </row>
    <row r="429" spans="2:9" s="66" customFormat="1" ht="48" customHeight="1" x14ac:dyDescent="0.4">
      <c r="B429" s="67"/>
      <c r="C429" s="7"/>
      <c r="D429" s="118" t="s">
        <v>20</v>
      </c>
      <c r="E429" s="116" t="s">
        <v>401</v>
      </c>
      <c r="F429" s="116">
        <v>600</v>
      </c>
      <c r="G429" s="55"/>
      <c r="H429" s="144">
        <v>428</v>
      </c>
      <c r="I429" s="144">
        <v>428</v>
      </c>
    </row>
    <row r="430" spans="2:9" s="66" customFormat="1" ht="48" customHeight="1" x14ac:dyDescent="0.4">
      <c r="B430" s="67"/>
      <c r="C430" s="142"/>
      <c r="D430" s="61" t="s">
        <v>444</v>
      </c>
      <c r="E430" s="50" t="s">
        <v>445</v>
      </c>
      <c r="F430" s="128"/>
      <c r="G430" s="55"/>
      <c r="H430" s="144">
        <v>22000</v>
      </c>
      <c r="I430" s="144">
        <v>48000</v>
      </c>
    </row>
    <row r="431" spans="2:9" s="66" customFormat="1" ht="21" x14ac:dyDescent="0.4">
      <c r="B431" s="67"/>
      <c r="C431" s="71"/>
      <c r="D431" s="9" t="s">
        <v>209</v>
      </c>
      <c r="E431" s="15"/>
      <c r="F431" s="15"/>
      <c r="G431" s="15"/>
      <c r="H431" s="143">
        <f>H27+H84+H99+H108+H118+H124+H131+H147+H164+H186+H227+H251+H266+H273+H293+H306+H316+H340+H344+H348+H399+H406+H409+H417+H332+H430</f>
        <v>1407207.5999999996</v>
      </c>
      <c r="I431" s="143">
        <f>I27+I84+I99+I108+I118+I124+I131+I147+I164+I186+I227+I251+I266+I273+I293+I306+I316+I340+I344+I348+I399+I406+I409+I417+I332+I430</f>
        <v>1401036.0999999999</v>
      </c>
    </row>
    <row r="432" spans="2:9" ht="23.4" customHeight="1" x14ac:dyDescent="0.4">
      <c r="B432" s="12"/>
      <c r="I432" s="106"/>
    </row>
    <row r="433" spans="2:9" ht="21" x14ac:dyDescent="0.4">
      <c r="B433" s="12"/>
    </row>
    <row r="434" spans="2:9" ht="22.8" x14ac:dyDescent="0.4">
      <c r="B434" s="12"/>
      <c r="C434" s="159" t="s">
        <v>394</v>
      </c>
      <c r="D434" s="148"/>
    </row>
    <row r="435" spans="2:9" ht="22.8" x14ac:dyDescent="0.4">
      <c r="B435" s="12"/>
      <c r="C435" s="47" t="s">
        <v>395</v>
      </c>
      <c r="D435" s="64"/>
      <c r="E435" s="65"/>
      <c r="F435" s="65"/>
      <c r="G435" s="65"/>
      <c r="H435" s="65"/>
    </row>
    <row r="436" spans="2:9" ht="22.8" x14ac:dyDescent="0.4">
      <c r="B436" s="12"/>
      <c r="C436" s="47" t="s">
        <v>264</v>
      </c>
      <c r="D436" s="70"/>
      <c r="E436" s="70"/>
      <c r="F436" s="70"/>
      <c r="G436" s="70"/>
      <c r="H436" s="127"/>
    </row>
    <row r="437" spans="2:9" ht="22.8" x14ac:dyDescent="0.4">
      <c r="B437" s="12"/>
      <c r="C437" s="47" t="s">
        <v>396</v>
      </c>
      <c r="D437" s="70"/>
      <c r="E437" s="70"/>
      <c r="F437" s="68"/>
      <c r="G437" s="147" t="s">
        <v>393</v>
      </c>
      <c r="H437" s="147"/>
      <c r="I437" s="148"/>
    </row>
    <row r="438" spans="2:9" ht="22.8" x14ac:dyDescent="0.4">
      <c r="C438" s="62"/>
      <c r="D438" s="70"/>
      <c r="E438" s="70"/>
      <c r="F438" s="69"/>
      <c r="G438" s="69"/>
      <c r="H438" s="125"/>
    </row>
    <row r="439" spans="2:9" x14ac:dyDescent="0.3">
      <c r="C439" s="4"/>
    </row>
    <row r="440" spans="2:9" x14ac:dyDescent="0.3">
      <c r="F440" s="1"/>
    </row>
  </sheetData>
  <mergeCells count="42">
    <mergeCell ref="I97:I98"/>
    <mergeCell ref="D47:D48"/>
    <mergeCell ref="E47:E48"/>
    <mergeCell ref="F47:F48"/>
    <mergeCell ref="E5:I5"/>
    <mergeCell ref="E7:I7"/>
    <mergeCell ref="E8:I8"/>
    <mergeCell ref="E9:I9"/>
    <mergeCell ref="E10:I10"/>
    <mergeCell ref="C22:I22"/>
    <mergeCell ref="F15:G15"/>
    <mergeCell ref="F16:G16"/>
    <mergeCell ref="C17:I17"/>
    <mergeCell ref="C19:I19"/>
    <mergeCell ref="C20:I20"/>
    <mergeCell ref="H97:H98"/>
    <mergeCell ref="F198:F199"/>
    <mergeCell ref="F43:F45"/>
    <mergeCell ref="E43:E45"/>
    <mergeCell ref="E97:E98"/>
    <mergeCell ref="F97:F98"/>
    <mergeCell ref="D43:D45"/>
    <mergeCell ref="D167:D168"/>
    <mergeCell ref="C64:C65"/>
    <mergeCell ref="D97:D98"/>
    <mergeCell ref="D64:D65"/>
    <mergeCell ref="D198:D199"/>
    <mergeCell ref="G437:I437"/>
    <mergeCell ref="E167:E168"/>
    <mergeCell ref="E198:E199"/>
    <mergeCell ref="C21:I21"/>
    <mergeCell ref="C30:C32"/>
    <mergeCell ref="D30:D32"/>
    <mergeCell ref="F64:F65"/>
    <mergeCell ref="E64:E65"/>
    <mergeCell ref="F167:F168"/>
    <mergeCell ref="F30:F32"/>
    <mergeCell ref="E30:E32"/>
    <mergeCell ref="C434:D434"/>
    <mergeCell ref="C167:C168"/>
    <mergeCell ref="C97:C98"/>
    <mergeCell ref="C43:C45"/>
  </mergeCells>
  <pageMargins left="0.78740157480314965" right="0.62992125984251968" top="1.0629921259842521" bottom="0.51181102362204722" header="0.31496062992125984" footer="0.31496062992125984"/>
  <pageSetup paperSize="9" scale="76" fitToHeight="4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25"/>
  <sheetViews>
    <sheetView workbookViewId="0">
      <selection activeCell="D25" sqref="D25"/>
    </sheetView>
  </sheetViews>
  <sheetFormatPr defaultRowHeight="14.4" x14ac:dyDescent="0.3"/>
  <sheetData>
    <row r="1" spans="2:5" x14ac:dyDescent="0.3">
      <c r="B1">
        <v>-2378.1999999999998</v>
      </c>
    </row>
    <row r="2" spans="2:5" x14ac:dyDescent="0.3">
      <c r="B2">
        <v>-0.1</v>
      </c>
    </row>
    <row r="3" spans="2:5" x14ac:dyDescent="0.3">
      <c r="B3">
        <v>812</v>
      </c>
    </row>
    <row r="4" spans="2:5" x14ac:dyDescent="0.3">
      <c r="B4">
        <v>20000</v>
      </c>
    </row>
    <row r="5" spans="2:5" x14ac:dyDescent="0.3">
      <c r="B5">
        <v>-20000</v>
      </c>
    </row>
    <row r="6" spans="2:5" x14ac:dyDescent="0.3">
      <c r="B6">
        <v>1752.92</v>
      </c>
      <c r="C6" s="2">
        <f>B1+B2+B3+B4+B5+B6</f>
        <v>186.6200000000008</v>
      </c>
    </row>
    <row r="7" spans="2:5" x14ac:dyDescent="0.3">
      <c r="B7">
        <v>-444.72</v>
      </c>
    </row>
    <row r="8" spans="2:5" x14ac:dyDescent="0.3">
      <c r="B8">
        <v>55</v>
      </c>
    </row>
    <row r="9" spans="2:5" x14ac:dyDescent="0.3">
      <c r="B9">
        <v>603</v>
      </c>
    </row>
    <row r="10" spans="2:5" x14ac:dyDescent="0.3">
      <c r="B10" s="3">
        <v>-65.673000000000002</v>
      </c>
      <c r="C10">
        <f>B7+B8+B9+B12</f>
        <v>-186.72000000000003</v>
      </c>
    </row>
    <row r="11" spans="2:5" x14ac:dyDescent="0.3">
      <c r="B11" s="3">
        <v>36.56</v>
      </c>
    </row>
    <row r="12" spans="2:5" x14ac:dyDescent="0.3">
      <c r="B12">
        <v>-400</v>
      </c>
      <c r="C12" s="2">
        <f>B7+B8+B9+B10+B11+B12</f>
        <v>-215.83300000000003</v>
      </c>
      <c r="D12">
        <v>-186.72</v>
      </c>
      <c r="E12">
        <f>215.833-186.72</f>
        <v>29.113</v>
      </c>
    </row>
    <row r="13" spans="2:5" x14ac:dyDescent="0.3">
      <c r="B13">
        <v>53</v>
      </c>
    </row>
    <row r="14" spans="2:5" x14ac:dyDescent="0.3">
      <c r="B14">
        <v>-33</v>
      </c>
    </row>
    <row r="15" spans="2:5" x14ac:dyDescent="0.3">
      <c r="B15">
        <v>-20</v>
      </c>
      <c r="C15">
        <f>B13+B14+B15</f>
        <v>0</v>
      </c>
    </row>
    <row r="16" spans="2:5" x14ac:dyDescent="0.3">
      <c r="C16" s="2">
        <f>C6+C12+C15</f>
        <v>-29.212999999999226</v>
      </c>
      <c r="D16">
        <f>C6+D12+C15</f>
        <v>-9.9999999999198508E-2</v>
      </c>
    </row>
    <row r="25" spans="3:4" x14ac:dyDescent="0.3">
      <c r="C25">
        <f>603+55</f>
        <v>658</v>
      </c>
      <c r="D25" s="3">
        <f>B10+B11</f>
        <v>-29.113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Лист1</vt:lpstr>
      <vt:lpstr>Лист2</vt:lpstr>
      <vt:lpstr>Лист3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2023-11-14T16:02:43Z</dcterms:modified>
</cp:coreProperties>
</file>