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 кв. 2021" sheetId="1" state="visible" r:id="rId2"/>
    <sheet name="1 полугодие 2021" sheetId="2" state="visible" r:id="rId3"/>
    <sheet name="9 мес. 2021" sheetId="3" state="visible" r:id="rId4"/>
    <sheet name="2021" sheetId="4" state="visible" r:id="rId5"/>
  </sheets>
  <definedNames>
    <definedName function="false" hidden="false" localSheetId="0" name="_xlnm.Print_Area" vbProcedure="false">'1 кв. 2021'!$B$1:$V$77</definedName>
    <definedName function="false" hidden="false" localSheetId="1" name="_xlnm.Print_Area" vbProcedure="false">'1 полугодие 2021'!$B$1:$V$77</definedName>
    <definedName function="false" hidden="false" localSheetId="3" name="_xlnm.Print_Area" vbProcedure="false">'2021'!$B$1:$V$77</definedName>
    <definedName function="false" hidden="false" localSheetId="2" name="_xlnm.Print_Area" vbProcedure="false">'9 мес. 2021'!$B$1:$V$77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<sst xmlns="http://schemas.openxmlformats.org/spreadsheetml/2006/main" count="794" uniqueCount="136">
  <si>
    <t xml:space="preserve">ПРИЛОЖЕНИЕ № 1
к приказу ФУ МО Тбилисский район
от 09.01.2018 года № 2</t>
  </si>
  <si>
    <t xml:space="preserve">Отчет об исполнении финансирования муниципальной программы </t>
  </si>
  <si>
    <t xml:space="preserve">«Развитие образования»</t>
  </si>
  <si>
    <t xml:space="preserve">за 1 квартал 2021 года</t>
  </si>
  <si>
    <t xml:space="preserve">(1 квартал, полугодие, 9 месяцев, год)</t>
  </si>
  <si>
    <t xml:space="preserve">№ пункта/
подпункта
</t>
  </si>
  <si>
    <t xml:space="preserve">Наименование подпрограммы, ведомственной целевой программы, основного мероприятия, в том числе их мероприятий</t>
  </si>
  <si>
    <r>
      <rPr>
        <sz val="12"/>
        <rFont val="Times New Roman"/>
        <family val="1"/>
        <charset val="204"/>
      </rPr>
      <t xml:space="preserve">Государственный заказчик мероприятия (заказчик), ответственный за выполнение мероприятия, получатель субсидий </t>
    </r>
    <r>
      <rPr>
        <vertAlign val="superscript"/>
        <sz val="12"/>
        <rFont val="Times New Roman"/>
        <family val="1"/>
        <charset val="204"/>
      </rPr>
      <t xml:space="preserve">1</t>
    </r>
  </si>
  <si>
    <t xml:space="preserve">Объем финансирования, предусмотренный программой на текущий год</t>
  </si>
  <si>
    <t xml:space="preserve">Объем финансирования на текущий год, предусмотренный бюджетом (уточненной бюджетной росписью)</t>
  </si>
  <si>
    <t xml:space="preserve">Профинансировано в отчетном периоде</t>
  </si>
  <si>
    <r>
      <rPr>
        <sz val="12"/>
        <rFont val="Times New Roman"/>
        <family val="1"/>
        <charset val="204"/>
      </rPr>
      <t xml:space="preserve">Освоено (израсходовано) в отчетном периоде </t>
    </r>
    <r>
      <rPr>
        <vertAlign val="superscript"/>
        <sz val="12"/>
        <rFont val="Times New Roman"/>
        <family val="1"/>
        <charset val="204"/>
      </rPr>
      <t xml:space="preserve">2</t>
    </r>
  </si>
  <si>
    <r>
      <rPr>
        <sz val="12"/>
        <rFont val="Times New Roman"/>
        <family val="1"/>
        <charset val="204"/>
      </rPr>
      <t xml:space="preserve">Отметка о выполнении мероприятия (выполнено /не выполнено) </t>
    </r>
    <r>
      <rPr>
        <vertAlign val="superscript"/>
        <sz val="12"/>
        <rFont val="Times New Roman"/>
        <family val="1"/>
        <charset val="204"/>
      </rPr>
      <t xml:space="preserve">3</t>
    </r>
  </si>
  <si>
    <t xml:space="preserve">Причины невыполнения мероприятия</t>
  </si>
  <si>
    <t xml:space="preserve">федеральный бюджет</t>
  </si>
  <si>
    <t xml:space="preserve">краевой бюджет</t>
  </si>
  <si>
    <t xml:space="preserve">местный бюджет</t>
  </si>
  <si>
    <t xml:space="preserve">другие источники</t>
  </si>
  <si>
    <t xml:space="preserve">1.1.1</t>
  </si>
  <si>
    <t xml:space="preserve">Основное мероприятие № 1 «Функционирование системы образования Тбилисского района», в том числе:</t>
  </si>
  <si>
    <t xml:space="preserve">0701 0110160860 611 (621) (121.003.023); 0701 1110100590 611 (621) (010.300.000)</t>
  </si>
  <si>
    <t xml:space="preserve">1.1.1.1</t>
  </si>
  <si>
    <t xml:space="preserve">Финансовое обеспечение муниципального задания на оказание муниципальных услуг дошкольных образовательных организаций</t>
  </si>
  <si>
    <t xml:space="preserve">Муниципальные учреждения муниципальный заказчик; управление образованием</t>
  </si>
  <si>
    <t xml:space="preserve">выполнено за 3 мес.</t>
  </si>
  <si>
    <t xml:space="preserve">0702 0110160860 611 (621) (121.003.025); 0702 0110100590 611 (612) (010.300.000)</t>
  </si>
  <si>
    <t xml:space="preserve">1.1.1.2</t>
  </si>
  <si>
    <t xml:space="preserve">Финансовое обеспечение муниципального задания на оказание муниципальных услуг общеобразовательных организаций</t>
  </si>
  <si>
    <t xml:space="preserve">0703 0110100590 611 (621) (010.300.000)</t>
  </si>
  <si>
    <t xml:space="preserve">1.1.1.3</t>
  </si>
  <si>
    <t xml:space="preserve">Финансовое обеспечение муниципального задания на оказание муниципальных услуг общеобразовательных организаций дополнительного образования</t>
  </si>
  <si>
    <t xml:space="preserve">0701 0110160820 612 (622) (121.003.022); 0702 0110160820 612 (622) (121.003.026); 0703 0110160820 612 (622) (121.003.028)</t>
  </si>
  <si>
    <t xml:space="preserve">1.1.1.4</t>
  </si>
  <si>
    <t xml:space="preserve">Осуществление отдельных государственных полномочий по предоставлению мер социальной поддержки в виде компенсации расходов на коммунальные услуги педагогическим работникам, работающим в сельской местности</t>
  </si>
  <si>
    <t xml:space="preserve">1004 0110160710 244 (313) (121.003.007)</t>
  </si>
  <si>
    <t xml:space="preserve">1.1.1.5</t>
  </si>
  <si>
    <t xml:space="preserve"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</si>
  <si>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 xml:space="preserve">0702 0110162370 612 (622) (121.003.024)</t>
  </si>
  <si>
    <t xml:space="preserve">1.1.1.6</t>
  </si>
  <si>
    <t xml:space="preserve">Обеспечение  льготным питанием обучающихся из многодетных семей в общеобразовательных организаций</t>
  </si>
  <si>
    <t xml:space="preserve">1.1.1.7</t>
  </si>
  <si>
    <t xml:space="preserve">Доведение средней заработной платы педагогических работников организаций дополнительного образования детей до средней заработной платы педагогических работников организаций дополнительного образования детей к средней месячной зарплате учителей</t>
  </si>
  <si>
    <t xml:space="preserve">1.1.1.8</t>
  </si>
  <si>
    <t xml:space="preserve">Организация предоставления дополнительного образования деьям,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вечернее и каникулярное время) </t>
  </si>
  <si>
    <t xml:space="preserve">1.1.1.9</t>
  </si>
  <si>
    <t xml:space="preserve">Организация предоставления дополнительного образования детям,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спортивных клубах в муниципальных образовательных организациях системы образования Краснодарского края) </t>
  </si>
  <si>
    <t xml:space="preserve">1.1.1.10</t>
  </si>
  <si>
    <t xml:space="preserve">Развитие информационно-коммуникационной среды сферы образования, ее инфраструктуры (оплата за доступ учреждения к сети «Интернет»)</t>
  </si>
  <si>
    <t xml:space="preserve">1.1.1.11</t>
  </si>
  <si>
    <t xml:space="preserve">Выделение финансовых средств МБДОУ д/с №4 «А» «Колосок» на погашение кредиторской задолженности</t>
  </si>
  <si>
    <t xml:space="preserve">1.1.1.12</t>
  </si>
  <si>
    <t xml:space="preserve">Погашение кредиторской задолженности общеобразовательных учреждений за 2014 год продукты питания</t>
  </si>
  <si>
    <t xml:space="preserve">1.1.1.13</t>
  </si>
  <si>
    <t xml:space="preserve">Премирование дошкольных образовательных организаций внедряющих инновационные образовательные программы</t>
  </si>
  <si>
    <t xml:space="preserve">0701 0110109020 612 (010.300.000); 0702 0110109020 612 (010.300.000); 0702 0110110300 612 (622) (010.300.000)</t>
  </si>
  <si>
    <t xml:space="preserve">1.1.1.14</t>
  </si>
  <si>
    <t xml:space="preserve">Выделение субсидий для решения социально значимых вопросов, в том числе ремонт объектов образовательных организаций к началу нового учебного года, приобретение оборудования</t>
  </si>
  <si>
    <t xml:space="preserve">0702 0110153030 612 (622) (204.300.000)</t>
  </si>
  <si>
    <t xml:space="preserve">1.1.1.15</t>
  </si>
  <si>
    <t xml:space="preserve"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</si>
  <si>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1.1.1.16</t>
  </si>
  <si>
    <t xml:space="preserve">Обеспечение функционирования системы персонифицированного финансирования дополнительного образования детей</t>
  </si>
  <si>
    <t xml:space="preserve">1.1.1.17</t>
  </si>
  <si>
    <t xml:space="preserve">Обеспечение льготным питанием учащихся с ограниченными возможностями здоровья</t>
  </si>
  <si>
    <t xml:space="preserve">1004 0110110300 313 (010.300.000)</t>
  </si>
  <si>
    <t xml:space="preserve">1.1.1.18</t>
  </si>
  <si>
    <t xml:space="preserve">Обеспечение выплаты компенсации за питание учащихся с ограниченными возможностями здоровья</t>
  </si>
  <si>
    <t xml:space="preserve">2.1</t>
  </si>
  <si>
    <r>
      <rPr>
        <b val="true"/>
        <sz val="11"/>
        <rFont val="Times New Roman"/>
        <family val="1"/>
        <charset val="204"/>
      </rPr>
      <t xml:space="preserve">Основное мероприятие № 2 </t>
    </r>
    <r>
      <rPr>
        <b val="true"/>
        <sz val="11"/>
        <color rgb="FF000000"/>
        <rFont val="Times New Roman"/>
        <family val="1"/>
        <charset val="204"/>
      </rPr>
      <t xml:space="preserve">«Обеспечение реализации муниципальной программы» и прочие мероприятия в области образования,  в том числе:</t>
    </r>
  </si>
  <si>
    <t xml:space="preserve">0709 0110200190 100,200,800 (010.300.000)</t>
  </si>
  <si>
    <t xml:space="preserve">2.2</t>
  </si>
  <si>
    <t xml:space="preserve">Финансовое обеспечение деятельности управления образования администрации муниципального образования Тбилисский район   </t>
  </si>
  <si>
    <t xml:space="preserve">0709 0110260860 111, 119, 244 (121.003.023, 121.003.025); 0709 0110200590 100,200,800 (010.300.000)</t>
  </si>
  <si>
    <t xml:space="preserve">2.3</t>
  </si>
  <si>
    <t xml:space="preserve">Финансовое обеспечение деятельности казенных учреждений</t>
  </si>
  <si>
    <t xml:space="preserve">0702 0110262500 360 (612) (121.003.031)</t>
  </si>
  <si>
    <t xml:space="preserve">2.4</t>
  </si>
  <si>
    <t xml:space="preserve">Организация и проведение государственной (итоговой) аттестации по образовательным программам основного общего и среднего общего образования на территории муниципального образования Тбилисский район, материально-техническое обеспечение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</t>
  </si>
  <si>
    <t xml:space="preserve">2.5</t>
  </si>
  <si>
    <t xml:space="preserve">Организация предоставления общедоступного и бесплатного начального общего, основного общего, среднего общего  образования по основным общеобразовательным программам в муниципальных образовательных организациях (проведение капитальный ремонта спортивных залов муниципальных общеобразовательных организаций, помещений при них, других помещений физкультурно-спортивного назначения, физкультурно-оздоровительных комплексов), в том числе: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в части создания в муниципальным общеобразовательных организациях, расположенных в сельской местности, условий для занятия физической культуры и спортом</t>
  </si>
  <si>
    <t xml:space="preserve">0702 011R3S3240 612 (121.002.014)</t>
  </si>
  <si>
    <t xml:space="preserve">2.6</t>
  </si>
  <si>
    <t xml:space="preserve"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учащихся), в рамках реализации мероприятий регионального проекта Краснодарского края «Безопасность дорожного движения»</t>
  </si>
  <si>
    <t xml:space="preserve">2.7</t>
  </si>
  <si>
    <t xml:space="preserve">Приобретение мебели и оборудования для оснащения дополнительных мест в дошкольных организациях</t>
  </si>
  <si>
    <t xml:space="preserve">2.8</t>
  </si>
  <si>
    <t xml:space="preserve">Укладка тротуарной плитки на территории МБОУ «СОШ № 10»</t>
  </si>
  <si>
    <t xml:space="preserve">2.9</t>
  </si>
  <si>
    <t xml:space="preserve">Формирование сети базовых общеобразовательных организаций, в которых созданы условия для инклюзивного образования детей — инвалидов</t>
  </si>
  <si>
    <t xml:space="preserve">2.10</t>
  </si>
  <si>
    <t xml:space="preserve"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 образовательных организаций, с приобретением мебели и оборудования для создания новых мест в общеобразовательных организациях)</t>
  </si>
  <si>
    <t xml:space="preserve">2.11</t>
  </si>
  <si>
    <t xml:space="preserve">Обеспечение развития системы поиска и поддержки одаренных детей (проведение районных мероприятий для детей, обучающихся, выпускников образовательных  учреждений (олимпиады,научно-практическая конференция, конкурсы, фестиваля «Созвездие талантов», торжественного вручения медалей выпускником и др.мер.)</t>
  </si>
  <si>
    <t xml:space="preserve">0702 0110210300 612 (010.300.000)</t>
  </si>
  <si>
    <t xml:space="preserve">2.12</t>
  </si>
  <si>
    <t xml:space="preserve">Развитие системы моральной поддержки работников образования путем проведения муниципальных и краевых профессиональных конкурсов: «Воспитатель года Кубани», «Учитель года Кубани», «Директор школы», «Библиотекарь школы Кубани»,  «Педагог-психолог Кубани», «Сердце отдаю детям», конкурс классных руководителей и другие, а также других мероприятий: Дня учителя, августовской конференции и др. Приобретение грамот, дипломов, памятных подарков, наградных сувениров.</t>
  </si>
  <si>
    <t xml:space="preserve">0709 0110210400 612 (622) (010.300.000)</t>
  </si>
  <si>
    <t xml:space="preserve">2.13</t>
  </si>
  <si>
    <t xml:space="preserve">Внедрение персонифицированной модели повышения квалификации работников образования в рамках модернизации образования</t>
  </si>
  <si>
    <t xml:space="preserve">2.14</t>
  </si>
  <si>
    <t xml:space="preserve">Развитие системы социальной поддержки образовательных учреждений, реализующих инновационные проекты, инновационные образовательные программы</t>
  </si>
  <si>
    <t xml:space="preserve">2.15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</si>
  <si>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(создание условий для оказания первичной медико-санитарной помощи обучающимся в муниципальных образовательных организациях). Создание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городах.</t>
  </si>
  <si>
    <t xml:space="preserve">2.16</t>
  </si>
  <si>
    <t xml:space="preserve">Организация предоставления дополнительного образования детям в муниципальных общеобразовательных организациях (проведение медицинских осмотров лиц, занимающихся физической культурой и спортом, по углубленной программе медицинского обследования)</t>
  </si>
  <si>
    <t xml:space="preserve">2.17</t>
  </si>
  <si>
    <t xml:space="preserve"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 и благоустройство территорий, прилегающих к зданиям и сооружениям муниципальных образовательных организаций) на 2019 год</t>
  </si>
  <si>
    <t xml:space="preserve">2.18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</si>
  <si>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(обновление материально-технической базы для формирования у обучающихся современных навыков по предметной области «Технология» и других предметных областей), в том числе:</t>
  </si>
  <si>
    <t xml:space="preserve">2.18.1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</si>
  <si>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организациях, расположенных в сельской местности и малых городах (Создание «обновление»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городах)</t>
  </si>
  <si>
    <t xml:space="preserve">2.19</t>
  </si>
  <si>
    <t xml:space="preserve"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3-х лет)</t>
  </si>
  <si>
    <t xml:space="preserve">0702 01102L3040 612 (622) (121.806.002; 010.300.000)</t>
  </si>
  <si>
    <t xml:space="preserve">2.20</t>
  </si>
  <si>
    <t xml:space="preserve">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</si>
  <si>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 xml:space="preserve">2.21</t>
  </si>
  <si>
    <t xml:space="preserve">Оснащение помещений муниципальных дошкольных образовательных и общеобразовательным организаций оборудованием для обеззараживания воздуха, предназначенным для работы в присутствии людей</t>
  </si>
  <si>
    <t xml:space="preserve">Всего по программе:</t>
  </si>
  <si>
    <t xml:space="preserve">__________________________</t>
  </si>
  <si>
    <r>
      <rPr>
        <vertAlign val="superscript"/>
        <sz val="12"/>
        <rFont val="Times New Roman"/>
        <family val="1"/>
        <charset val="204"/>
      </rPr>
      <t xml:space="preserve">1</t>
    </r>
    <r>
      <rPr>
        <sz val="12"/>
        <rFont val="Times New Roman"/>
        <family val="1"/>
        <charset val="204"/>
      </rPr>
      <t xml:space="preserve"> указываются получатели субсидий (субвенций) - муниципальные бюджетные и автономные учреждения, отраслевые (функциональные органы администрации муниципального образования Тбилисский район;</t>
    </r>
  </si>
  <si>
    <r>
      <rPr>
        <vertAlign val="superscript"/>
        <sz val="12"/>
        <rFont val="Times New Roman"/>
        <family val="1"/>
        <charset val="204"/>
      </rPr>
      <t xml:space="preserve">2</t>
    </r>
    <r>
      <rPr>
        <sz val="12"/>
        <rFont val="Times New Roman"/>
        <family val="1"/>
        <charset val="204"/>
      </rPr>
      <t xml:space="preserve"> указываются объемы финансирования, непосредственно освоенные получателями бюджетных средств (главными распорядителями бюджетных средств, (распорядителями), муниципальными бюджетными и автономными учреждениями;</t>
    </r>
  </si>
  <si>
    <r>
      <rPr>
        <vertAlign val="superscript"/>
        <sz val="12"/>
        <rFont val="Times New Roman"/>
        <family val="1"/>
        <charset val="204"/>
      </rPr>
      <t xml:space="preserve">3</t>
    </r>
    <r>
      <rPr>
        <sz val="12"/>
        <rFont val="Times New Roman"/>
        <family val="1"/>
        <charset val="204"/>
      </rPr>
      <t xml:space="preserve"> обязательно указывается сумма экономии, полученной в результате конкурсных процедур.</t>
    </r>
  </si>
  <si>
    <t xml:space="preserve">   </t>
  </si>
  <si>
    <t xml:space="preserve">Исполняющий обязанности начальника управления образованием</t>
  </si>
  <si>
    <t xml:space="preserve">С.В. Романюк</t>
  </si>
  <si>
    <t xml:space="preserve">за 1 полугодие 2021 года</t>
  </si>
  <si>
    <t xml:space="preserve">выполнено за 6 мес.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</si>
  <si>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</si>
  <si>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 xml:space="preserve">Начальник управления образованием</t>
  </si>
  <si>
    <t xml:space="preserve">Н.Е. Плавко</t>
  </si>
  <si>
    <t xml:space="preserve">за 9 месяцев 2021 года</t>
  </si>
  <si>
    <t xml:space="preserve">выполнено за 9 мес.</t>
  </si>
  <si>
    <t xml:space="preserve">выполнено на 100%</t>
  </si>
  <si>
    <t xml:space="preserve">2021 года</t>
  </si>
  <si>
    <t xml:space="preserve">Выполнено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</si>
</sst>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0"/>
    <numFmt numFmtId="167" formatCode="#,##0.00"/>
    <numFmt numFmtId="168" formatCode="0.00%"/>
    <numFmt numFmtId="169" formatCode="#,##0.00000"/>
    <numFmt numFmtId="170" formatCode="#,##0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8"/>
      <name val="Times New Roman"/>
      <family val="1"/>
      <charset val="204"/>
    </font>
    <font>
      <sz val="18"/>
      <name val="Times New Roman"/>
      <family val="1"/>
      <charset val="204"/>
    </font>
    <font>
      <u val="single"/>
      <sz val="1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CC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9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A09600"/>
      <rgbColor rgb="FF800080"/>
      <rgbColor rgb="FF00AAAD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6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685"/>
    <pageSetUpPr fitToPage="false"/>
  </sheetPr>
  <dimension ref="A1:V63"/>
  <sheetViews>
    <sheetView showFormulas="false" showGridLines="true" showRowColHeaders="true" showZeros="true" rightToLeft="false" tabSelected="false" showOutlineSymbols="true" defaultGridColor="true" view="pageBreakPreview" topLeftCell="A38" colorId="64" zoomScale="65" zoomScaleNormal="60" zoomScalePageLayoutView="65" workbookViewId="0">
      <selection pane="topLeft" activeCell="O43" activeCellId="0" sqref="O43"/>
    </sheetView>
  </sheetViews>
  <sheetFormatPr defaultRowHeight="15" zeroHeight="false" outlineLevelRow="0" outlineLevelCol="0"/>
  <cols>
    <col collapsed="false" customWidth="true" hidden="true" outlineLevel="0" max="1" min="1" style="1" width="38.63"/>
    <col collapsed="false" customWidth="true" hidden="false" outlineLevel="0" max="2" min="2" style="2" width="7.41"/>
    <col collapsed="false" customWidth="true" hidden="false" outlineLevel="0" max="3" min="3" style="2" width="30.14"/>
    <col collapsed="false" customWidth="true" hidden="false" outlineLevel="0" max="4" min="4" style="2" width="23.28"/>
    <col collapsed="false" customWidth="true" hidden="false" outlineLevel="0" max="20" min="5" style="2" width="13.7"/>
    <col collapsed="false" customWidth="true" hidden="false" outlineLevel="0" max="21" min="21" style="2" width="14.43"/>
    <col collapsed="false" customWidth="true" hidden="false" outlineLevel="0" max="22" min="22" style="2" width="10.58"/>
    <col collapsed="false" customWidth="true" hidden="false" outlineLevel="0" max="1025" min="23" style="2" width="9.13"/>
  </cols>
  <sheetData>
    <row r="1" customFormat="false" ht="71.25" hidden="false" customHeight="true" outlineLevel="0" collapsed="false">
      <c r="R1" s="3" t="s">
        <v>0</v>
      </c>
      <c r="S1" s="3"/>
      <c r="T1" s="3"/>
      <c r="U1" s="3"/>
      <c r="V1" s="3"/>
    </row>
    <row r="3" customFormat="false" ht="22.05" hidden="false" customHeight="false" outlineLevel="0" collapsed="false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22.05" hidden="false" customHeight="false" outlineLevel="0" collapsed="false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22.05" hidden="false" customHeight="false" outlineLevel="0" collapsed="false"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22.05" hidden="false" customHeight="false" outlineLevel="0" collapsed="false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9" customFormat="false" ht="141.75" hidden="false" customHeight="true" outlineLevel="0" collapsed="false">
      <c r="B9" s="7" t="s">
        <v>5</v>
      </c>
      <c r="C9" s="8" t="s">
        <v>6</v>
      </c>
      <c r="D9" s="8" t="s">
        <v>7</v>
      </c>
      <c r="E9" s="9" t="s">
        <v>8</v>
      </c>
      <c r="F9" s="9"/>
      <c r="G9" s="9"/>
      <c r="H9" s="9"/>
      <c r="I9" s="9" t="s">
        <v>9</v>
      </c>
      <c r="J9" s="9"/>
      <c r="K9" s="9"/>
      <c r="L9" s="9"/>
      <c r="M9" s="9" t="s">
        <v>10</v>
      </c>
      <c r="N9" s="9"/>
      <c r="O9" s="9"/>
      <c r="P9" s="9"/>
      <c r="Q9" s="9" t="s">
        <v>11</v>
      </c>
      <c r="R9" s="9"/>
      <c r="S9" s="9"/>
      <c r="T9" s="9"/>
      <c r="U9" s="10" t="s">
        <v>12</v>
      </c>
      <c r="V9" s="8" t="s">
        <v>13</v>
      </c>
    </row>
    <row r="10" customFormat="false" ht="73.5" hidden="false" customHeight="true" outlineLevel="0" collapsed="false">
      <c r="B10" s="7"/>
      <c r="C10" s="8"/>
      <c r="D10" s="8"/>
      <c r="E10" s="11" t="s">
        <v>14</v>
      </c>
      <c r="F10" s="12" t="s">
        <v>15</v>
      </c>
      <c r="G10" s="12" t="s">
        <v>16</v>
      </c>
      <c r="H10" s="13" t="s">
        <v>17</v>
      </c>
      <c r="I10" s="11" t="s">
        <v>14</v>
      </c>
      <c r="J10" s="12" t="s">
        <v>15</v>
      </c>
      <c r="K10" s="12" t="s">
        <v>16</v>
      </c>
      <c r="L10" s="13" t="s">
        <v>17</v>
      </c>
      <c r="M10" s="11" t="s">
        <v>14</v>
      </c>
      <c r="N10" s="12" t="s">
        <v>15</v>
      </c>
      <c r="O10" s="12" t="s">
        <v>16</v>
      </c>
      <c r="P10" s="13" t="s">
        <v>17</v>
      </c>
      <c r="Q10" s="11" t="s">
        <v>14</v>
      </c>
      <c r="R10" s="12" t="s">
        <v>15</v>
      </c>
      <c r="S10" s="12" t="s">
        <v>16</v>
      </c>
      <c r="T10" s="13" t="s">
        <v>17</v>
      </c>
      <c r="U10" s="10"/>
      <c r="V10" s="8"/>
    </row>
    <row r="11" customFormat="false" ht="15" hidden="false" customHeight="false" outlineLevel="0" collapsed="false">
      <c r="B11" s="14" t="n">
        <v>1</v>
      </c>
      <c r="C11" s="14" t="n">
        <v>2</v>
      </c>
      <c r="D11" s="14" t="n">
        <v>3</v>
      </c>
      <c r="E11" s="15" t="n">
        <v>4</v>
      </c>
      <c r="F11" s="14" t="n">
        <v>5</v>
      </c>
      <c r="G11" s="14" t="n">
        <v>6</v>
      </c>
      <c r="H11" s="16" t="n">
        <v>7</v>
      </c>
      <c r="I11" s="15" t="n">
        <v>8</v>
      </c>
      <c r="J11" s="14" t="n">
        <v>9</v>
      </c>
      <c r="K11" s="14" t="n">
        <v>10</v>
      </c>
      <c r="L11" s="16" t="n">
        <v>11</v>
      </c>
      <c r="M11" s="15" t="n">
        <v>12</v>
      </c>
      <c r="N11" s="14" t="n">
        <v>13</v>
      </c>
      <c r="O11" s="14" t="n">
        <v>14</v>
      </c>
      <c r="P11" s="16" t="n">
        <v>15</v>
      </c>
      <c r="Q11" s="15" t="n">
        <v>16</v>
      </c>
      <c r="R11" s="14" t="n">
        <v>17</v>
      </c>
      <c r="S11" s="14" t="n">
        <v>18</v>
      </c>
      <c r="T11" s="16" t="n">
        <v>19</v>
      </c>
      <c r="U11" s="14" t="n">
        <v>20</v>
      </c>
      <c r="V11" s="14" t="n">
        <v>21</v>
      </c>
    </row>
    <row r="12" s="25" customFormat="true" ht="50.75" hidden="false" customHeight="false" outlineLevel="0" collapsed="false">
      <c r="A12" s="17"/>
      <c r="B12" s="18" t="s">
        <v>18</v>
      </c>
      <c r="C12" s="19" t="s">
        <v>19</v>
      </c>
      <c r="D12" s="19"/>
      <c r="E12" s="20" t="n">
        <f aca="false">SUM(E13:E30)</f>
        <v>18592.6</v>
      </c>
      <c r="F12" s="21" t="n">
        <f aca="false">SUM(F13:F30)</f>
        <v>376957.9</v>
      </c>
      <c r="G12" s="21" t="n">
        <f aca="false">SUM(G13:G30)</f>
        <v>171188.22</v>
      </c>
      <c r="H12" s="22" t="n">
        <f aca="false">SUM(H13:H30)</f>
        <v>0</v>
      </c>
      <c r="I12" s="20" t="n">
        <f aca="false">SUM(I13:I30)</f>
        <v>18592.6</v>
      </c>
      <c r="J12" s="21" t="n">
        <f aca="false">SUM(J13:J30)</f>
        <v>376957.9</v>
      </c>
      <c r="K12" s="21" t="n">
        <f aca="false">SUM(K13:K30)</f>
        <v>171188.22</v>
      </c>
      <c r="L12" s="22" t="n">
        <f aca="false">SUM(L13:L30)</f>
        <v>0</v>
      </c>
      <c r="M12" s="20" t="n">
        <f aca="false">SUM(M13:M30)</f>
        <v>4609.2</v>
      </c>
      <c r="N12" s="21" t="n">
        <f aca="false">SUM(N13:N30)</f>
        <v>96277.04667</v>
      </c>
      <c r="O12" s="21" t="n">
        <f aca="false">SUM(O13:O30)</f>
        <v>49036.27871</v>
      </c>
      <c r="P12" s="22" t="n">
        <f aca="false">SUM(P13:P30)</f>
        <v>0</v>
      </c>
      <c r="Q12" s="20" t="n">
        <f aca="false">SUM(Q13:Q30)</f>
        <v>4609.2</v>
      </c>
      <c r="R12" s="21" t="n">
        <f aca="false">SUM(R13:R30)</f>
        <v>96277.04667</v>
      </c>
      <c r="S12" s="21" t="n">
        <f aca="false">SUM(S13:S30)</f>
        <v>49036.27871</v>
      </c>
      <c r="T12" s="22" t="n">
        <f aca="false">SUM(T13:T30)</f>
        <v>0</v>
      </c>
      <c r="U12" s="23"/>
      <c r="V12" s="24"/>
    </row>
    <row r="13" s="35" customFormat="true" ht="63.45" hidden="false" customHeight="false" outlineLevel="0" collapsed="false">
      <c r="A13" s="26" t="s">
        <v>20</v>
      </c>
      <c r="B13" s="27" t="s">
        <v>21</v>
      </c>
      <c r="C13" s="28" t="s">
        <v>22</v>
      </c>
      <c r="D13" s="29" t="s">
        <v>23</v>
      </c>
      <c r="E13" s="30"/>
      <c r="F13" s="31" t="n">
        <v>132584.4</v>
      </c>
      <c r="G13" s="31" t="n">
        <v>54217.88</v>
      </c>
      <c r="H13" s="32"/>
      <c r="I13" s="30"/>
      <c r="J13" s="31" t="n">
        <v>132584.4</v>
      </c>
      <c r="K13" s="31" t="n">
        <v>54217.88</v>
      </c>
      <c r="L13" s="32"/>
      <c r="M13" s="30"/>
      <c r="N13" s="31" t="n">
        <v>34800</v>
      </c>
      <c r="O13" s="31" t="n">
        <v>14288.38688</v>
      </c>
      <c r="P13" s="32"/>
      <c r="Q13" s="30"/>
      <c r="R13" s="31" t="n">
        <v>34800</v>
      </c>
      <c r="S13" s="31" t="n">
        <v>14288.38688</v>
      </c>
      <c r="T13" s="32"/>
      <c r="U13" s="33" t="s">
        <v>24</v>
      </c>
      <c r="V13" s="34"/>
    </row>
    <row r="14" s="35" customFormat="true" ht="63.45" hidden="false" customHeight="false" outlineLevel="0" collapsed="false">
      <c r="A14" s="26" t="s">
        <v>25</v>
      </c>
      <c r="B14" s="27" t="s">
        <v>26</v>
      </c>
      <c r="C14" s="36" t="s">
        <v>27</v>
      </c>
      <c r="D14" s="29" t="s">
        <v>23</v>
      </c>
      <c r="E14" s="30"/>
      <c r="F14" s="31" t="n">
        <v>232875</v>
      </c>
      <c r="G14" s="31" t="n">
        <v>65895.766</v>
      </c>
      <c r="H14" s="32"/>
      <c r="I14" s="30"/>
      <c r="J14" s="31" t="n">
        <v>232875</v>
      </c>
      <c r="K14" s="31" t="n">
        <v>65895.766</v>
      </c>
      <c r="L14" s="32"/>
      <c r="M14" s="30"/>
      <c r="N14" s="31" t="n">
        <v>58900</v>
      </c>
      <c r="O14" s="31" t="n">
        <v>20792.79125</v>
      </c>
      <c r="P14" s="32"/>
      <c r="Q14" s="30"/>
      <c r="R14" s="31" t="n">
        <v>58900</v>
      </c>
      <c r="S14" s="31" t="n">
        <v>20792.79125</v>
      </c>
      <c r="T14" s="32"/>
      <c r="U14" s="33" t="s">
        <v>24</v>
      </c>
      <c r="V14" s="34"/>
    </row>
    <row r="15" s="35" customFormat="true" ht="76.15" hidden="false" customHeight="false" outlineLevel="0" collapsed="false">
      <c r="A15" s="26" t="s">
        <v>28</v>
      </c>
      <c r="B15" s="27" t="s">
        <v>29</v>
      </c>
      <c r="C15" s="28" t="s">
        <v>30</v>
      </c>
      <c r="D15" s="29" t="s">
        <v>23</v>
      </c>
      <c r="E15" s="30"/>
      <c r="F15" s="31"/>
      <c r="G15" s="31" t="n">
        <v>38400.9</v>
      </c>
      <c r="H15" s="32"/>
      <c r="I15" s="30"/>
      <c r="J15" s="31"/>
      <c r="K15" s="31" t="n">
        <v>38400.9</v>
      </c>
      <c r="L15" s="32"/>
      <c r="M15" s="30"/>
      <c r="N15" s="31"/>
      <c r="O15" s="31" t="n">
        <v>8559.56807</v>
      </c>
      <c r="P15" s="32"/>
      <c r="Q15" s="30"/>
      <c r="R15" s="31"/>
      <c r="S15" s="31" t="n">
        <v>8559.56807</v>
      </c>
      <c r="T15" s="32"/>
      <c r="U15" s="33" t="s">
        <v>24</v>
      </c>
      <c r="V15" s="34"/>
    </row>
    <row r="16" s="35" customFormat="true" ht="108.45" hidden="false" customHeight="false" outlineLevel="0" collapsed="false">
      <c r="A16" s="26" t="s">
        <v>31</v>
      </c>
      <c r="B16" s="27" t="s">
        <v>32</v>
      </c>
      <c r="C16" s="28" t="s">
        <v>33</v>
      </c>
      <c r="D16" s="29" t="s">
        <v>23</v>
      </c>
      <c r="E16" s="30"/>
      <c r="F16" s="31" t="n">
        <v>6224.6</v>
      </c>
      <c r="G16" s="31"/>
      <c r="H16" s="32"/>
      <c r="I16" s="30"/>
      <c r="J16" s="31" t="n">
        <v>6224.6</v>
      </c>
      <c r="K16" s="31"/>
      <c r="L16" s="32"/>
      <c r="M16" s="30"/>
      <c r="N16" s="31" t="n">
        <v>2270</v>
      </c>
      <c r="O16" s="31"/>
      <c r="P16" s="32"/>
      <c r="Q16" s="30"/>
      <c r="R16" s="31" t="n">
        <v>2270</v>
      </c>
      <c r="S16" s="31"/>
      <c r="T16" s="32"/>
      <c r="U16" s="33" t="s">
        <v>24</v>
      </c>
      <c r="V16" s="34"/>
    </row>
    <row r="17" s="35" customFormat="true" ht="131.5" hidden="false" customHeight="false" outlineLevel="0" collapsed="false">
      <c r="A17" s="26" t="s">
        <v>34</v>
      </c>
      <c r="B17" s="27" t="s">
        <v>35</v>
      </c>
      <c r="C17" s="28" t="s">
        <v>36</v>
      </c>
      <c r="D17" s="29" t="s">
        <v>23</v>
      </c>
      <c r="E17" s="30"/>
      <c r="F17" s="31" t="n">
        <v>4522.5</v>
      </c>
      <c r="G17" s="31"/>
      <c r="H17" s="32"/>
      <c r="I17" s="30"/>
      <c r="J17" s="31" t="n">
        <v>4522.5</v>
      </c>
      <c r="K17" s="31"/>
      <c r="L17" s="32"/>
      <c r="M17" s="30"/>
      <c r="N17" s="31" t="n">
        <v>97.04667</v>
      </c>
      <c r="O17" s="31"/>
      <c r="P17" s="32"/>
      <c r="Q17" s="30"/>
      <c r="R17" s="31" t="n">
        <v>97.04667</v>
      </c>
      <c r="S17" s="31"/>
      <c r="T17" s="32"/>
      <c r="U17" s="33" t="s">
        <v>24</v>
      </c>
      <c r="V17" s="34"/>
    </row>
    <row r="18" s="35" customFormat="true" ht="63.45" hidden="false" customHeight="false" outlineLevel="0" collapsed="false">
      <c r="A18" s="26" t="s">
        <v>37</v>
      </c>
      <c r="B18" s="27" t="s">
        <v>38</v>
      </c>
      <c r="C18" s="36" t="s">
        <v>39</v>
      </c>
      <c r="D18" s="29" t="s">
        <v>23</v>
      </c>
      <c r="E18" s="30"/>
      <c r="F18" s="31" t="n">
        <v>751.4</v>
      </c>
      <c r="G18" s="31"/>
      <c r="H18" s="32"/>
      <c r="I18" s="30"/>
      <c r="J18" s="31" t="n">
        <v>751.4</v>
      </c>
      <c r="K18" s="31"/>
      <c r="L18" s="32"/>
      <c r="M18" s="30"/>
      <c r="N18" s="31" t="n">
        <v>210</v>
      </c>
      <c r="O18" s="31"/>
      <c r="P18" s="32"/>
      <c r="Q18" s="30"/>
      <c r="R18" s="31" t="n">
        <v>210</v>
      </c>
      <c r="S18" s="31"/>
      <c r="T18" s="32"/>
      <c r="U18" s="33" t="s">
        <v>24</v>
      </c>
      <c r="V18" s="33"/>
    </row>
    <row r="19" s="35" customFormat="true" ht="126.9" hidden="false" customHeight="false" outlineLevel="0" collapsed="false">
      <c r="A19" s="26"/>
      <c r="B19" s="27" t="s">
        <v>40</v>
      </c>
      <c r="C19" s="28" t="s">
        <v>41</v>
      </c>
      <c r="D19" s="29" t="s">
        <v>23</v>
      </c>
      <c r="E19" s="30"/>
      <c r="F19" s="31"/>
      <c r="G19" s="31"/>
      <c r="H19" s="32"/>
      <c r="I19" s="30"/>
      <c r="J19" s="31"/>
      <c r="K19" s="31"/>
      <c r="L19" s="32"/>
      <c r="M19" s="30"/>
      <c r="N19" s="31"/>
      <c r="O19" s="31"/>
      <c r="P19" s="32"/>
      <c r="Q19" s="30"/>
      <c r="R19" s="31"/>
      <c r="S19" s="31"/>
      <c r="T19" s="32"/>
      <c r="U19" s="33"/>
      <c r="V19" s="33"/>
    </row>
    <row r="20" s="35" customFormat="true" ht="139.6" hidden="false" customHeight="false" outlineLevel="0" collapsed="false">
      <c r="A20" s="26"/>
      <c r="B20" s="27" t="s">
        <v>42</v>
      </c>
      <c r="C20" s="28" t="s">
        <v>43</v>
      </c>
      <c r="D20" s="29" t="s">
        <v>23</v>
      </c>
      <c r="E20" s="30"/>
      <c r="F20" s="31"/>
      <c r="G20" s="31"/>
      <c r="H20" s="32"/>
      <c r="I20" s="30"/>
      <c r="J20" s="31"/>
      <c r="K20" s="31"/>
      <c r="L20" s="32"/>
      <c r="M20" s="30"/>
      <c r="N20" s="31"/>
      <c r="O20" s="31"/>
      <c r="P20" s="32"/>
      <c r="Q20" s="30"/>
      <c r="R20" s="31"/>
      <c r="S20" s="31"/>
      <c r="T20" s="32"/>
      <c r="U20" s="33"/>
      <c r="V20" s="33"/>
    </row>
    <row r="21" s="35" customFormat="true" ht="177.65" hidden="false" customHeight="false" outlineLevel="0" collapsed="false">
      <c r="A21" s="26"/>
      <c r="B21" s="27" t="s">
        <v>44</v>
      </c>
      <c r="C21" s="28" t="s">
        <v>45</v>
      </c>
      <c r="D21" s="29" t="s">
        <v>23</v>
      </c>
      <c r="E21" s="30"/>
      <c r="F21" s="31"/>
      <c r="G21" s="31"/>
      <c r="H21" s="32"/>
      <c r="I21" s="30"/>
      <c r="J21" s="31"/>
      <c r="K21" s="31"/>
      <c r="L21" s="32"/>
      <c r="M21" s="30"/>
      <c r="N21" s="31"/>
      <c r="O21" s="31"/>
      <c r="P21" s="32"/>
      <c r="Q21" s="30"/>
      <c r="R21" s="31"/>
      <c r="S21" s="31"/>
      <c r="T21" s="32"/>
      <c r="U21" s="33"/>
      <c r="V21" s="33"/>
    </row>
    <row r="22" s="35" customFormat="true" ht="71.5" hidden="false" customHeight="false" outlineLevel="0" collapsed="false">
      <c r="A22" s="26"/>
      <c r="B22" s="27" t="s">
        <v>46</v>
      </c>
      <c r="C22" s="28" t="s">
        <v>47</v>
      </c>
      <c r="D22" s="29" t="s">
        <v>23</v>
      </c>
      <c r="E22" s="30"/>
      <c r="F22" s="31"/>
      <c r="G22" s="31"/>
      <c r="H22" s="32"/>
      <c r="I22" s="30"/>
      <c r="J22" s="31"/>
      <c r="K22" s="31"/>
      <c r="L22" s="32"/>
      <c r="M22" s="30"/>
      <c r="N22" s="31"/>
      <c r="O22" s="31"/>
      <c r="P22" s="32"/>
      <c r="Q22" s="30"/>
      <c r="R22" s="31"/>
      <c r="S22" s="31"/>
      <c r="T22" s="32"/>
      <c r="U22" s="33"/>
      <c r="V22" s="33"/>
    </row>
    <row r="23" s="35" customFormat="true" ht="63.45" hidden="false" customHeight="false" outlineLevel="0" collapsed="false">
      <c r="A23" s="26"/>
      <c r="B23" s="27" t="s">
        <v>48</v>
      </c>
      <c r="C23" s="36" t="s">
        <v>49</v>
      </c>
      <c r="D23" s="29" t="s">
        <v>23</v>
      </c>
      <c r="E23" s="30"/>
      <c r="F23" s="31"/>
      <c r="G23" s="31"/>
      <c r="H23" s="32"/>
      <c r="I23" s="30"/>
      <c r="J23" s="31"/>
      <c r="K23" s="31"/>
      <c r="L23" s="32"/>
      <c r="M23" s="30"/>
      <c r="N23" s="31"/>
      <c r="O23" s="31"/>
      <c r="P23" s="32"/>
      <c r="Q23" s="30"/>
      <c r="R23" s="31"/>
      <c r="S23" s="31"/>
      <c r="T23" s="32"/>
      <c r="U23" s="33"/>
      <c r="V23" s="33"/>
    </row>
    <row r="24" s="35" customFormat="true" ht="63.45" hidden="false" customHeight="false" outlineLevel="0" collapsed="false">
      <c r="A24" s="26"/>
      <c r="B24" s="27" t="s">
        <v>50</v>
      </c>
      <c r="C24" s="28" t="s">
        <v>51</v>
      </c>
      <c r="D24" s="29" t="s">
        <v>23</v>
      </c>
      <c r="E24" s="30"/>
      <c r="F24" s="31"/>
      <c r="G24" s="31"/>
      <c r="H24" s="32"/>
      <c r="I24" s="30"/>
      <c r="J24" s="31"/>
      <c r="K24" s="31"/>
      <c r="L24" s="32"/>
      <c r="M24" s="30"/>
      <c r="N24" s="31"/>
      <c r="O24" s="31"/>
      <c r="P24" s="32"/>
      <c r="Q24" s="30"/>
      <c r="R24" s="31"/>
      <c r="S24" s="31"/>
      <c r="T24" s="32"/>
      <c r="U24" s="33"/>
      <c r="V24" s="33"/>
    </row>
    <row r="25" s="35" customFormat="true" ht="63.45" hidden="false" customHeight="false" outlineLevel="0" collapsed="false">
      <c r="A25" s="26"/>
      <c r="B25" s="27" t="s">
        <v>52</v>
      </c>
      <c r="C25" s="36" t="s">
        <v>53</v>
      </c>
      <c r="D25" s="29" t="s">
        <v>23</v>
      </c>
      <c r="E25" s="30"/>
      <c r="F25" s="31"/>
      <c r="G25" s="31"/>
      <c r="H25" s="32"/>
      <c r="I25" s="30"/>
      <c r="J25" s="31"/>
      <c r="K25" s="31"/>
      <c r="L25" s="32"/>
      <c r="M25" s="30"/>
      <c r="N25" s="31"/>
      <c r="O25" s="31"/>
      <c r="P25" s="32"/>
      <c r="Q25" s="30"/>
      <c r="R25" s="31"/>
      <c r="S25" s="31"/>
      <c r="T25" s="32"/>
      <c r="U25" s="33"/>
      <c r="V25" s="33"/>
    </row>
    <row r="26" s="35" customFormat="true" ht="88.8" hidden="false" customHeight="false" outlineLevel="0" collapsed="false">
      <c r="A26" s="26" t="s">
        <v>54</v>
      </c>
      <c r="B26" s="27" t="s">
        <v>55</v>
      </c>
      <c r="C26" s="28" t="s">
        <v>56</v>
      </c>
      <c r="D26" s="29" t="s">
        <v>23</v>
      </c>
      <c r="E26" s="30"/>
      <c r="F26" s="31"/>
      <c r="G26" s="31" t="n">
        <f aca="false">2916.254+6877.42</f>
        <v>9793.674</v>
      </c>
      <c r="H26" s="32"/>
      <c r="I26" s="30"/>
      <c r="J26" s="31"/>
      <c r="K26" s="31" t="n">
        <v>9793.674</v>
      </c>
      <c r="L26" s="32"/>
      <c r="M26" s="30"/>
      <c r="N26" s="31"/>
      <c r="O26" s="31" t="n">
        <v>4848.0209</v>
      </c>
      <c r="P26" s="32"/>
      <c r="Q26" s="30"/>
      <c r="R26" s="31"/>
      <c r="S26" s="31" t="n">
        <v>4848.0209</v>
      </c>
      <c r="T26" s="32"/>
      <c r="U26" s="33" t="s">
        <v>24</v>
      </c>
      <c r="V26" s="34"/>
    </row>
    <row r="27" s="35" customFormat="true" ht="167.3" hidden="false" customHeight="false" outlineLevel="0" collapsed="false">
      <c r="A27" s="26" t="s">
        <v>57</v>
      </c>
      <c r="B27" s="27" t="s">
        <v>58</v>
      </c>
      <c r="C27" s="28" t="s">
        <v>59</v>
      </c>
      <c r="D27" s="29" t="s">
        <v>23</v>
      </c>
      <c r="E27" s="30" t="n">
        <v>18592.6</v>
      </c>
      <c r="F27" s="31"/>
      <c r="G27" s="31"/>
      <c r="H27" s="32"/>
      <c r="I27" s="30" t="n">
        <v>18592.6</v>
      </c>
      <c r="J27" s="31"/>
      <c r="K27" s="31"/>
      <c r="L27" s="32"/>
      <c r="M27" s="30" t="n">
        <v>4609.2</v>
      </c>
      <c r="N27" s="31"/>
      <c r="O27" s="31"/>
      <c r="P27" s="32"/>
      <c r="Q27" s="30" t="n">
        <v>4609.2</v>
      </c>
      <c r="R27" s="31"/>
      <c r="S27" s="31"/>
      <c r="T27" s="32"/>
      <c r="U27" s="33" t="s">
        <v>24</v>
      </c>
      <c r="V27" s="34"/>
    </row>
    <row r="28" s="35" customFormat="true" ht="71.5" hidden="false" customHeight="false" outlineLevel="0" collapsed="false">
      <c r="A28" s="26"/>
      <c r="B28" s="27" t="s">
        <v>60</v>
      </c>
      <c r="C28" s="28" t="s">
        <v>61</v>
      </c>
      <c r="D28" s="29" t="s">
        <v>23</v>
      </c>
      <c r="E28" s="30"/>
      <c r="F28" s="31"/>
      <c r="G28" s="31"/>
      <c r="H28" s="32"/>
      <c r="I28" s="30"/>
      <c r="J28" s="31"/>
      <c r="K28" s="31"/>
      <c r="L28" s="32"/>
      <c r="M28" s="30"/>
      <c r="N28" s="31"/>
      <c r="O28" s="31"/>
      <c r="P28" s="32"/>
      <c r="Q28" s="30"/>
      <c r="R28" s="31"/>
      <c r="S28" s="31"/>
      <c r="T28" s="32"/>
      <c r="U28" s="33"/>
      <c r="V28" s="34"/>
    </row>
    <row r="29" s="35" customFormat="true" ht="63.45" hidden="false" customHeight="false" outlineLevel="0" collapsed="false">
      <c r="A29" s="26"/>
      <c r="B29" s="27" t="s">
        <v>62</v>
      </c>
      <c r="C29" s="28" t="s">
        <v>63</v>
      </c>
      <c r="D29" s="29" t="s">
        <v>23</v>
      </c>
      <c r="E29" s="30"/>
      <c r="F29" s="31"/>
      <c r="G29" s="31" t="n">
        <v>1550</v>
      </c>
      <c r="H29" s="32"/>
      <c r="I29" s="30"/>
      <c r="J29" s="31"/>
      <c r="K29" s="31" t="n">
        <v>1550</v>
      </c>
      <c r="L29" s="32"/>
      <c r="M29" s="30"/>
      <c r="N29" s="31"/>
      <c r="O29" s="31" t="n">
        <v>240.80561</v>
      </c>
      <c r="P29" s="32"/>
      <c r="Q29" s="30"/>
      <c r="R29" s="31"/>
      <c r="S29" s="31" t="n">
        <v>240.80561</v>
      </c>
      <c r="T29" s="32"/>
      <c r="U29" s="33" t="s">
        <v>24</v>
      </c>
      <c r="V29" s="34"/>
    </row>
    <row r="30" s="35" customFormat="true" ht="63.45" hidden="false" customHeight="false" outlineLevel="0" collapsed="false">
      <c r="A30" s="26" t="s">
        <v>64</v>
      </c>
      <c r="B30" s="27" t="s">
        <v>65</v>
      </c>
      <c r="C30" s="28" t="s">
        <v>66</v>
      </c>
      <c r="D30" s="29" t="s">
        <v>23</v>
      </c>
      <c r="E30" s="30"/>
      <c r="F30" s="31"/>
      <c r="G30" s="31" t="n">
        <v>1330</v>
      </c>
      <c r="H30" s="32"/>
      <c r="I30" s="30"/>
      <c r="J30" s="31"/>
      <c r="K30" s="31" t="n">
        <v>1330</v>
      </c>
      <c r="L30" s="32"/>
      <c r="M30" s="30"/>
      <c r="N30" s="31"/>
      <c r="O30" s="31" t="n">
        <v>306.706</v>
      </c>
      <c r="P30" s="32"/>
      <c r="Q30" s="30"/>
      <c r="R30" s="31"/>
      <c r="S30" s="31" t="n">
        <v>306.706</v>
      </c>
      <c r="T30" s="32"/>
      <c r="U30" s="33" t="s">
        <v>24</v>
      </c>
      <c r="V30" s="34"/>
    </row>
    <row r="31" s="25" customFormat="true" ht="76.15" hidden="false" customHeight="false" outlineLevel="0" collapsed="false">
      <c r="A31" s="17"/>
      <c r="B31" s="37" t="s">
        <v>67</v>
      </c>
      <c r="C31" s="38" t="s">
        <v>68</v>
      </c>
      <c r="D31" s="38"/>
      <c r="E31" s="39" t="n">
        <f aca="false">SUM(E32:E52)</f>
        <v>14752.5</v>
      </c>
      <c r="F31" s="40" t="n">
        <f aca="false">SUM(F32:F52)</f>
        <v>10956.5</v>
      </c>
      <c r="G31" s="40" t="n">
        <f aca="false">SUM(G32:G52)</f>
        <v>32238</v>
      </c>
      <c r="H31" s="41" t="n">
        <f aca="false">SUM(H32:H52)</f>
        <v>0</v>
      </c>
      <c r="I31" s="39" t="n">
        <f aca="false">SUM(I32:I52)</f>
        <v>14752.5</v>
      </c>
      <c r="J31" s="40" t="n">
        <f aca="false">SUM(J32:J52)</f>
        <v>10956.5</v>
      </c>
      <c r="K31" s="40" t="n">
        <f aca="false">SUM(K32:K52)</f>
        <v>32238</v>
      </c>
      <c r="L31" s="41" t="n">
        <f aca="false">SUM(L32:L52)</f>
        <v>0</v>
      </c>
      <c r="M31" s="39" t="n">
        <f aca="false">SUM(M32:M52)</f>
        <v>5873.02409</v>
      </c>
      <c r="N31" s="40" t="n">
        <f aca="false">SUM(N32:N52)</f>
        <v>1345.57591</v>
      </c>
      <c r="O31" s="40" t="n">
        <f aca="false">SUM(O32:O52)</f>
        <v>5209.4171</v>
      </c>
      <c r="P31" s="41" t="n">
        <f aca="false">SUM(P32:P52)</f>
        <v>0</v>
      </c>
      <c r="Q31" s="39" t="n">
        <f aca="false">SUM(Q32:Q52)</f>
        <v>5873.02409</v>
      </c>
      <c r="R31" s="40" t="n">
        <f aca="false">SUM(R32:R52)</f>
        <v>1345.57591</v>
      </c>
      <c r="S31" s="40" t="n">
        <f aca="false">SUM(S32:S52)</f>
        <v>5209.4171</v>
      </c>
      <c r="T31" s="41" t="n">
        <f aca="false">SUM(T32:T52)</f>
        <v>0</v>
      </c>
      <c r="U31" s="42"/>
      <c r="V31" s="42"/>
    </row>
    <row r="32" s="35" customFormat="true" ht="63.45" hidden="false" customHeight="false" outlineLevel="0" collapsed="false">
      <c r="A32" s="26" t="s">
        <v>69</v>
      </c>
      <c r="B32" s="27" t="s">
        <v>70</v>
      </c>
      <c r="C32" s="28" t="s">
        <v>71</v>
      </c>
      <c r="D32" s="29" t="s">
        <v>23</v>
      </c>
      <c r="E32" s="30"/>
      <c r="F32" s="31"/>
      <c r="G32" s="31" t="n">
        <v>5580</v>
      </c>
      <c r="H32" s="32"/>
      <c r="I32" s="30"/>
      <c r="J32" s="31"/>
      <c r="K32" s="31" t="n">
        <v>5580</v>
      </c>
      <c r="L32" s="32"/>
      <c r="M32" s="30"/>
      <c r="N32" s="31"/>
      <c r="O32" s="31" t="n">
        <v>894.21748</v>
      </c>
      <c r="P32" s="32"/>
      <c r="Q32" s="30"/>
      <c r="R32" s="31"/>
      <c r="S32" s="31" t="n">
        <v>894.21748</v>
      </c>
      <c r="T32" s="32"/>
      <c r="U32" s="33" t="s">
        <v>24</v>
      </c>
      <c r="V32" s="34"/>
    </row>
    <row r="33" s="35" customFormat="true" ht="63.45" hidden="false" customHeight="false" outlineLevel="0" collapsed="false">
      <c r="A33" s="26" t="s">
        <v>72</v>
      </c>
      <c r="B33" s="27" t="s">
        <v>73</v>
      </c>
      <c r="C33" s="28" t="s">
        <v>74</v>
      </c>
      <c r="D33" s="29" t="s">
        <v>23</v>
      </c>
      <c r="E33" s="30"/>
      <c r="F33" s="31" t="n">
        <v>3000</v>
      </c>
      <c r="G33" s="31" t="n">
        <v>23771.2</v>
      </c>
      <c r="H33" s="32"/>
      <c r="I33" s="30"/>
      <c r="J33" s="31" t="n">
        <v>3000</v>
      </c>
      <c r="K33" s="31" t="n">
        <v>23771.2</v>
      </c>
      <c r="L33" s="32"/>
      <c r="M33" s="30"/>
      <c r="N33" s="31" t="n">
        <v>500</v>
      </c>
      <c r="O33" s="31" t="n">
        <v>3951.93098</v>
      </c>
      <c r="P33" s="32"/>
      <c r="Q33" s="30"/>
      <c r="R33" s="31" t="n">
        <v>500</v>
      </c>
      <c r="S33" s="31" t="n">
        <v>3951.93098</v>
      </c>
      <c r="T33" s="32"/>
      <c r="U33" s="33" t="s">
        <v>24</v>
      </c>
      <c r="V33" s="34"/>
    </row>
    <row r="34" s="35" customFormat="true" ht="266.5" hidden="false" customHeight="false" outlineLevel="0" collapsed="false">
      <c r="A34" s="26" t="s">
        <v>75</v>
      </c>
      <c r="B34" s="27" t="s">
        <v>76</v>
      </c>
      <c r="C34" s="28" t="s">
        <v>77</v>
      </c>
      <c r="D34" s="29" t="s">
        <v>23</v>
      </c>
      <c r="E34" s="30"/>
      <c r="F34" s="31" t="n">
        <v>1185.8</v>
      </c>
      <c r="G34" s="31" t="n">
        <v>500</v>
      </c>
      <c r="H34" s="32"/>
      <c r="I34" s="30"/>
      <c r="J34" s="31" t="n">
        <v>1185.8</v>
      </c>
      <c r="K34" s="31" t="n">
        <v>500</v>
      </c>
      <c r="L34" s="32"/>
      <c r="M34" s="30"/>
      <c r="N34" s="31" t="n">
        <v>258.6</v>
      </c>
      <c r="O34" s="31"/>
      <c r="P34" s="32"/>
      <c r="Q34" s="30"/>
      <c r="R34" s="31" t="n">
        <v>258.6</v>
      </c>
      <c r="S34" s="31" t="n">
        <v>0</v>
      </c>
      <c r="T34" s="32"/>
      <c r="U34" s="33" t="s">
        <v>24</v>
      </c>
      <c r="V34" s="34"/>
    </row>
    <row r="35" s="35" customFormat="true" ht="418.8" hidden="false" customHeight="false" outlineLevel="0" collapsed="false">
      <c r="A35" s="26"/>
      <c r="B35" s="27" t="s">
        <v>78</v>
      </c>
      <c r="C35" s="28" t="s">
        <v>79</v>
      </c>
      <c r="D35" s="29" t="s">
        <v>23</v>
      </c>
      <c r="E35" s="30"/>
      <c r="F35" s="31"/>
      <c r="G35" s="31"/>
      <c r="H35" s="32"/>
      <c r="I35" s="30"/>
      <c r="J35" s="31"/>
      <c r="K35" s="31"/>
      <c r="L35" s="32"/>
      <c r="M35" s="30"/>
      <c r="N35" s="31"/>
      <c r="O35" s="31"/>
      <c r="P35" s="32"/>
      <c r="Q35" s="30"/>
      <c r="R35" s="31"/>
      <c r="S35" s="31"/>
      <c r="T35" s="32"/>
      <c r="U35" s="33"/>
      <c r="V35" s="34"/>
    </row>
    <row r="36" s="35" customFormat="true" ht="203.05" hidden="false" customHeight="false" outlineLevel="0" collapsed="false">
      <c r="A36" s="43" t="s">
        <v>80</v>
      </c>
      <c r="B36" s="27" t="s">
        <v>81</v>
      </c>
      <c r="C36" s="28" t="s">
        <v>82</v>
      </c>
      <c r="D36" s="29" t="s">
        <v>23</v>
      </c>
      <c r="E36" s="30"/>
      <c r="F36" s="31" t="n">
        <v>2112</v>
      </c>
      <c r="G36" s="31" t="n">
        <v>288</v>
      </c>
      <c r="H36" s="32"/>
      <c r="I36" s="30"/>
      <c r="J36" s="31" t="n">
        <v>2112</v>
      </c>
      <c r="K36" s="31" t="n">
        <v>288</v>
      </c>
      <c r="L36" s="32"/>
      <c r="M36" s="30"/>
      <c r="N36" s="31" t="n">
        <v>0</v>
      </c>
      <c r="O36" s="31" t="n">
        <v>0</v>
      </c>
      <c r="P36" s="32"/>
      <c r="Q36" s="30"/>
      <c r="R36" s="31" t="n">
        <v>0</v>
      </c>
      <c r="S36" s="31" t="n">
        <v>0</v>
      </c>
      <c r="T36" s="32"/>
      <c r="U36" s="33" t="s">
        <v>24</v>
      </c>
      <c r="V36" s="34"/>
    </row>
    <row r="37" s="35" customFormat="true" ht="63.45" hidden="false" customHeight="false" outlineLevel="0" collapsed="false">
      <c r="A37" s="26"/>
      <c r="B37" s="27" t="s">
        <v>83</v>
      </c>
      <c r="C37" s="28" t="s">
        <v>84</v>
      </c>
      <c r="D37" s="29" t="s">
        <v>23</v>
      </c>
      <c r="E37" s="30"/>
      <c r="F37" s="31"/>
      <c r="G37" s="31"/>
      <c r="H37" s="32"/>
      <c r="I37" s="30"/>
      <c r="J37" s="31"/>
      <c r="K37" s="31"/>
      <c r="L37" s="32"/>
      <c r="M37" s="30"/>
      <c r="N37" s="31"/>
      <c r="O37" s="31"/>
      <c r="P37" s="32"/>
      <c r="Q37" s="30"/>
      <c r="R37" s="31"/>
      <c r="S37" s="31"/>
      <c r="T37" s="32"/>
      <c r="U37" s="33"/>
      <c r="V37" s="34"/>
    </row>
    <row r="38" s="35" customFormat="true" ht="63.45" hidden="false" customHeight="false" outlineLevel="0" collapsed="false">
      <c r="A38" s="26"/>
      <c r="B38" s="27" t="s">
        <v>85</v>
      </c>
      <c r="C38" s="28" t="s">
        <v>86</v>
      </c>
      <c r="D38" s="29" t="s">
        <v>23</v>
      </c>
      <c r="E38" s="30"/>
      <c r="F38" s="31"/>
      <c r="G38" s="31"/>
      <c r="H38" s="32"/>
      <c r="I38" s="30"/>
      <c r="J38" s="31"/>
      <c r="K38" s="31"/>
      <c r="L38" s="32"/>
      <c r="M38" s="30"/>
      <c r="N38" s="31"/>
      <c r="O38" s="31"/>
      <c r="P38" s="32"/>
      <c r="Q38" s="30"/>
      <c r="R38" s="31"/>
      <c r="S38" s="31"/>
      <c r="T38" s="32"/>
      <c r="U38" s="33"/>
      <c r="V38" s="34"/>
    </row>
    <row r="39" s="35" customFormat="true" ht="71.5" hidden="false" customHeight="false" outlineLevel="0" collapsed="false">
      <c r="A39" s="26"/>
      <c r="B39" s="27" t="s">
        <v>87</v>
      </c>
      <c r="C39" s="28" t="s">
        <v>88</v>
      </c>
      <c r="D39" s="29" t="s">
        <v>23</v>
      </c>
      <c r="E39" s="30"/>
      <c r="F39" s="31"/>
      <c r="G39" s="31"/>
      <c r="H39" s="32"/>
      <c r="I39" s="30"/>
      <c r="J39" s="31"/>
      <c r="K39" s="31"/>
      <c r="L39" s="32"/>
      <c r="M39" s="30"/>
      <c r="N39" s="31"/>
      <c r="O39" s="31"/>
      <c r="P39" s="32"/>
      <c r="Q39" s="30"/>
      <c r="R39" s="31"/>
      <c r="S39" s="31"/>
      <c r="T39" s="32"/>
      <c r="U39" s="33"/>
      <c r="V39" s="34"/>
    </row>
    <row r="40" s="35" customFormat="true" ht="190.35" hidden="false" customHeight="false" outlineLevel="0" collapsed="false">
      <c r="A40" s="26"/>
      <c r="B40" s="27" t="s">
        <v>89</v>
      </c>
      <c r="C40" s="28" t="s">
        <v>90</v>
      </c>
      <c r="D40" s="29" t="s">
        <v>23</v>
      </c>
      <c r="E40" s="30"/>
      <c r="F40" s="31"/>
      <c r="G40" s="31"/>
      <c r="H40" s="32"/>
      <c r="I40" s="30"/>
      <c r="J40" s="31"/>
      <c r="K40" s="31"/>
      <c r="L40" s="32"/>
      <c r="M40" s="30"/>
      <c r="N40" s="31"/>
      <c r="O40" s="31"/>
      <c r="P40" s="32"/>
      <c r="Q40" s="30"/>
      <c r="R40" s="31"/>
      <c r="S40" s="31"/>
      <c r="T40" s="32"/>
      <c r="U40" s="33"/>
      <c r="V40" s="34"/>
    </row>
    <row r="41" s="35" customFormat="true" ht="152.3" hidden="false" customHeight="false" outlineLevel="0" collapsed="false">
      <c r="A41" s="26"/>
      <c r="B41" s="27" t="s">
        <v>91</v>
      </c>
      <c r="C41" s="28" t="s">
        <v>92</v>
      </c>
      <c r="D41" s="29" t="s">
        <v>23</v>
      </c>
      <c r="E41" s="30"/>
      <c r="F41" s="31"/>
      <c r="G41" s="31" t="n">
        <v>790</v>
      </c>
      <c r="H41" s="32"/>
      <c r="I41" s="30"/>
      <c r="J41" s="31"/>
      <c r="K41" s="31" t="n">
        <v>790</v>
      </c>
      <c r="L41" s="32"/>
      <c r="M41" s="30"/>
      <c r="N41" s="31"/>
      <c r="O41" s="31" t="n">
        <v>27</v>
      </c>
      <c r="P41" s="32"/>
      <c r="Q41" s="30"/>
      <c r="R41" s="31"/>
      <c r="S41" s="31" t="n">
        <v>27</v>
      </c>
      <c r="T41" s="32"/>
      <c r="U41" s="33" t="s">
        <v>24</v>
      </c>
      <c r="V41" s="34"/>
    </row>
    <row r="42" s="35" customFormat="true" ht="228.45" hidden="false" customHeight="false" outlineLevel="0" collapsed="false">
      <c r="A42" s="26" t="s">
        <v>93</v>
      </c>
      <c r="B42" s="27" t="s">
        <v>94</v>
      </c>
      <c r="C42" s="28" t="s">
        <v>95</v>
      </c>
      <c r="D42" s="29" t="s">
        <v>23</v>
      </c>
      <c r="E42" s="30"/>
      <c r="F42" s="31"/>
      <c r="G42" s="31" t="n">
        <v>200</v>
      </c>
      <c r="H42" s="32"/>
      <c r="I42" s="30"/>
      <c r="J42" s="31"/>
      <c r="K42" s="31" t="n">
        <v>200</v>
      </c>
      <c r="L42" s="32"/>
      <c r="M42" s="30"/>
      <c r="N42" s="31"/>
      <c r="O42" s="31" t="n">
        <v>35</v>
      </c>
      <c r="P42" s="32"/>
      <c r="Q42" s="30"/>
      <c r="R42" s="31"/>
      <c r="S42" s="31" t="n">
        <v>35</v>
      </c>
      <c r="T42" s="32"/>
      <c r="U42" s="33" t="s">
        <v>24</v>
      </c>
      <c r="V42" s="34"/>
    </row>
    <row r="43" s="35" customFormat="true" ht="76.15" hidden="false" customHeight="false" outlineLevel="0" collapsed="false">
      <c r="A43" s="26" t="s">
        <v>96</v>
      </c>
      <c r="B43" s="27" t="s">
        <v>97</v>
      </c>
      <c r="C43" s="28" t="s">
        <v>98</v>
      </c>
      <c r="D43" s="29" t="s">
        <v>23</v>
      </c>
      <c r="E43" s="30"/>
      <c r="F43" s="31"/>
      <c r="G43" s="31" t="n">
        <v>200</v>
      </c>
      <c r="H43" s="32"/>
      <c r="I43" s="30"/>
      <c r="J43" s="31"/>
      <c r="K43" s="31" t="n">
        <v>200</v>
      </c>
      <c r="L43" s="32"/>
      <c r="M43" s="30"/>
      <c r="N43" s="31"/>
      <c r="O43" s="31" t="n">
        <v>32.102</v>
      </c>
      <c r="P43" s="32"/>
      <c r="Q43" s="30"/>
      <c r="R43" s="31"/>
      <c r="S43" s="31" t="n">
        <v>32.102</v>
      </c>
      <c r="T43" s="32"/>
      <c r="U43" s="33" t="s">
        <v>24</v>
      </c>
      <c r="V43" s="34"/>
    </row>
    <row r="44" s="35" customFormat="true" ht="76.15" hidden="false" customHeight="false" outlineLevel="0" collapsed="false">
      <c r="A44" s="26"/>
      <c r="B44" s="27" t="s">
        <v>99</v>
      </c>
      <c r="C44" s="28" t="s">
        <v>100</v>
      </c>
      <c r="D44" s="29" t="s">
        <v>23</v>
      </c>
      <c r="E44" s="30"/>
      <c r="F44" s="31"/>
      <c r="G44" s="31" t="n">
        <v>100</v>
      </c>
      <c r="H44" s="32"/>
      <c r="I44" s="30"/>
      <c r="J44" s="31"/>
      <c r="K44" s="31" t="n">
        <v>100</v>
      </c>
      <c r="L44" s="32"/>
      <c r="M44" s="30"/>
      <c r="N44" s="31"/>
      <c r="O44" s="31"/>
      <c r="P44" s="32"/>
      <c r="Q44" s="30"/>
      <c r="R44" s="31"/>
      <c r="S44" s="31"/>
      <c r="T44" s="32"/>
      <c r="U44" s="33"/>
      <c r="V44" s="34"/>
    </row>
    <row r="45" s="35" customFormat="true" ht="317.3" hidden="false" customHeight="false" outlineLevel="0" collapsed="false">
      <c r="A45" s="26"/>
      <c r="B45" s="27" t="s">
        <v>101</v>
      </c>
      <c r="C45" s="28" t="s">
        <v>102</v>
      </c>
      <c r="D45" s="29" t="s">
        <v>23</v>
      </c>
      <c r="E45" s="30"/>
      <c r="F45" s="31"/>
      <c r="G45" s="31"/>
      <c r="H45" s="32"/>
      <c r="I45" s="30"/>
      <c r="J45" s="31"/>
      <c r="K45" s="31"/>
      <c r="L45" s="32"/>
      <c r="M45" s="30"/>
      <c r="N45" s="31"/>
      <c r="O45" s="31"/>
      <c r="P45" s="32"/>
      <c r="Q45" s="30"/>
      <c r="R45" s="31"/>
      <c r="S45" s="31"/>
      <c r="T45" s="32"/>
      <c r="U45" s="33"/>
      <c r="V45" s="34"/>
    </row>
    <row r="46" s="35" customFormat="true" ht="126.9" hidden="false" customHeight="false" outlineLevel="0" collapsed="false">
      <c r="A46" s="26"/>
      <c r="B46" s="27" t="s">
        <v>103</v>
      </c>
      <c r="C46" s="28" t="s">
        <v>104</v>
      </c>
      <c r="D46" s="29" t="s">
        <v>23</v>
      </c>
      <c r="E46" s="30"/>
      <c r="F46" s="31"/>
      <c r="G46" s="31"/>
      <c r="H46" s="32"/>
      <c r="I46" s="30"/>
      <c r="J46" s="31"/>
      <c r="K46" s="31"/>
      <c r="L46" s="32"/>
      <c r="M46" s="30"/>
      <c r="N46" s="31"/>
      <c r="O46" s="31"/>
      <c r="P46" s="32"/>
      <c r="Q46" s="30"/>
      <c r="R46" s="31"/>
      <c r="S46" s="31"/>
      <c r="T46" s="32"/>
      <c r="U46" s="33"/>
      <c r="V46" s="34"/>
    </row>
    <row r="47" s="35" customFormat="true" ht="190.35" hidden="false" customHeight="false" outlineLevel="0" collapsed="false">
      <c r="A47" s="26"/>
      <c r="B47" s="27" t="s">
        <v>105</v>
      </c>
      <c r="C47" s="28" t="s">
        <v>106</v>
      </c>
      <c r="D47" s="29" t="s">
        <v>23</v>
      </c>
      <c r="E47" s="30"/>
      <c r="F47" s="31"/>
      <c r="G47" s="31"/>
      <c r="H47" s="32"/>
      <c r="I47" s="30"/>
      <c r="J47" s="31"/>
      <c r="K47" s="31"/>
      <c r="L47" s="32"/>
      <c r="M47" s="30"/>
      <c r="N47" s="31"/>
      <c r="O47" s="31"/>
      <c r="P47" s="32"/>
      <c r="Q47" s="30"/>
      <c r="R47" s="31"/>
      <c r="S47" s="31"/>
      <c r="T47" s="32"/>
      <c r="U47" s="33"/>
      <c r="V47" s="34"/>
    </row>
    <row r="48" s="35" customFormat="true" ht="253.8" hidden="false" customHeight="false" outlineLevel="0" collapsed="false">
      <c r="A48" s="26"/>
      <c r="B48" s="27" t="s">
        <v>107</v>
      </c>
      <c r="C48" s="28" t="s">
        <v>108</v>
      </c>
      <c r="D48" s="29" t="s">
        <v>23</v>
      </c>
      <c r="E48" s="30"/>
      <c r="F48" s="31"/>
      <c r="G48" s="31"/>
      <c r="H48" s="32"/>
      <c r="I48" s="30"/>
      <c r="J48" s="31"/>
      <c r="K48" s="31"/>
      <c r="L48" s="32"/>
      <c r="M48" s="30"/>
      <c r="N48" s="31"/>
      <c r="O48" s="31"/>
      <c r="P48" s="32"/>
      <c r="Q48" s="30"/>
      <c r="R48" s="31"/>
      <c r="S48" s="31"/>
      <c r="T48" s="32"/>
      <c r="U48" s="33"/>
      <c r="V48" s="34"/>
    </row>
    <row r="49" s="35" customFormat="true" ht="279.2" hidden="false" customHeight="false" outlineLevel="0" collapsed="false">
      <c r="A49" s="26"/>
      <c r="B49" s="27" t="s">
        <v>109</v>
      </c>
      <c r="C49" s="28" t="s">
        <v>110</v>
      </c>
      <c r="D49" s="29" t="s">
        <v>23</v>
      </c>
      <c r="E49" s="30"/>
      <c r="F49" s="31"/>
      <c r="G49" s="31"/>
      <c r="H49" s="32"/>
      <c r="I49" s="30"/>
      <c r="J49" s="31"/>
      <c r="K49" s="31"/>
      <c r="L49" s="32"/>
      <c r="M49" s="30"/>
      <c r="N49" s="31"/>
      <c r="O49" s="31"/>
      <c r="P49" s="32"/>
      <c r="Q49" s="30"/>
      <c r="R49" s="31"/>
      <c r="S49" s="31"/>
      <c r="T49" s="32"/>
      <c r="U49" s="33"/>
      <c r="V49" s="34"/>
    </row>
    <row r="50" s="35" customFormat="true" ht="165" hidden="false" customHeight="false" outlineLevel="0" collapsed="false">
      <c r="A50" s="26"/>
      <c r="B50" s="27" t="s">
        <v>111</v>
      </c>
      <c r="C50" s="28" t="s">
        <v>112</v>
      </c>
      <c r="D50" s="29" t="s">
        <v>23</v>
      </c>
      <c r="E50" s="30"/>
      <c r="F50" s="31"/>
      <c r="G50" s="31"/>
      <c r="H50" s="32"/>
      <c r="I50" s="30"/>
      <c r="J50" s="31"/>
      <c r="K50" s="31"/>
      <c r="L50" s="32"/>
      <c r="M50" s="30"/>
      <c r="N50" s="31"/>
      <c r="O50" s="31"/>
      <c r="P50" s="32"/>
      <c r="Q50" s="30"/>
      <c r="R50" s="31"/>
      <c r="S50" s="31"/>
      <c r="T50" s="32"/>
      <c r="U50" s="33"/>
      <c r="V50" s="34"/>
    </row>
    <row r="51" s="35" customFormat="true" ht="76.15" hidden="false" customHeight="false" outlineLevel="0" collapsed="false">
      <c r="A51" s="26" t="s">
        <v>113</v>
      </c>
      <c r="B51" s="27" t="s">
        <v>114</v>
      </c>
      <c r="C51" s="28" t="s">
        <v>115</v>
      </c>
      <c r="D51" s="29" t="s">
        <v>23</v>
      </c>
      <c r="E51" s="30" t="n">
        <v>14752.5</v>
      </c>
      <c r="F51" s="31" t="n">
        <v>4658.7</v>
      </c>
      <c r="G51" s="31" t="n">
        <v>808.8</v>
      </c>
      <c r="H51" s="32"/>
      <c r="I51" s="30" t="n">
        <v>14752.5</v>
      </c>
      <c r="J51" s="31" t="n">
        <v>4658.7</v>
      </c>
      <c r="K51" s="31" t="n">
        <v>808.8</v>
      </c>
      <c r="L51" s="32"/>
      <c r="M51" s="30" t="n">
        <v>5873.02409</v>
      </c>
      <c r="N51" s="31" t="n">
        <v>586.97591</v>
      </c>
      <c r="O51" s="31" t="n">
        <v>269.16664</v>
      </c>
      <c r="P51" s="32"/>
      <c r="Q51" s="30" t="n">
        <v>5873.02409</v>
      </c>
      <c r="R51" s="31" t="n">
        <v>586.97591</v>
      </c>
      <c r="S51" s="31" t="n">
        <v>269.16664</v>
      </c>
      <c r="T51" s="32"/>
      <c r="U51" s="33" t="s">
        <v>24</v>
      </c>
      <c r="V51" s="34"/>
    </row>
    <row r="52" s="35" customFormat="true" ht="101.5" hidden="false" customHeight="false" outlineLevel="0" collapsed="false">
      <c r="A52" s="26"/>
      <c r="B52" s="27" t="s">
        <v>116</v>
      </c>
      <c r="C52" s="28" t="s">
        <v>117</v>
      </c>
      <c r="D52" s="29" t="s">
        <v>23</v>
      </c>
      <c r="E52" s="30"/>
      <c r="F52" s="31"/>
      <c r="G52" s="31"/>
      <c r="H52" s="32"/>
      <c r="I52" s="30"/>
      <c r="J52" s="31"/>
      <c r="K52" s="31"/>
      <c r="L52" s="32"/>
      <c r="M52" s="30"/>
      <c r="N52" s="31"/>
      <c r="O52" s="31"/>
      <c r="P52" s="32"/>
      <c r="Q52" s="30"/>
      <c r="R52" s="31"/>
      <c r="S52" s="31"/>
      <c r="T52" s="32"/>
      <c r="U52" s="33"/>
      <c r="V52" s="34"/>
    </row>
    <row r="53" s="25" customFormat="true" ht="13.8" hidden="false" customHeight="true" outlineLevel="0" collapsed="false">
      <c r="A53" s="17"/>
      <c r="B53" s="44" t="s">
        <v>118</v>
      </c>
      <c r="C53" s="44"/>
      <c r="D53" s="45"/>
      <c r="E53" s="46" t="n">
        <f aca="false">E12+E31</f>
        <v>33345.1</v>
      </c>
      <c r="F53" s="47" t="n">
        <f aca="false">F12+F31</f>
        <v>387914.4</v>
      </c>
      <c r="G53" s="47" t="n">
        <f aca="false">G12+G31</f>
        <v>203426.22</v>
      </c>
      <c r="H53" s="48" t="n">
        <f aca="false">H12+H31</f>
        <v>0</v>
      </c>
      <c r="I53" s="46" t="n">
        <f aca="false">I12+I31</f>
        <v>33345.1</v>
      </c>
      <c r="J53" s="47" t="n">
        <f aca="false">J12+J31</f>
        <v>387914.4</v>
      </c>
      <c r="K53" s="47" t="n">
        <f aca="false">K12+K31</f>
        <v>203426.22</v>
      </c>
      <c r="L53" s="48" t="n">
        <f aca="false">L12+L31</f>
        <v>0</v>
      </c>
      <c r="M53" s="46" t="n">
        <f aca="false">M12+M31</f>
        <v>10482.22409</v>
      </c>
      <c r="N53" s="47" t="n">
        <f aca="false">N12+N31</f>
        <v>97622.62258</v>
      </c>
      <c r="O53" s="47" t="n">
        <f aca="false">O12+O31</f>
        <v>54245.69581</v>
      </c>
      <c r="P53" s="48" t="n">
        <f aca="false">P12+P31</f>
        <v>0</v>
      </c>
      <c r="Q53" s="46" t="n">
        <f aca="false">Q12+Q31</f>
        <v>10482.22409</v>
      </c>
      <c r="R53" s="47" t="n">
        <f aca="false">R12+R31</f>
        <v>97622.62258</v>
      </c>
      <c r="S53" s="47" t="n">
        <f aca="false">S12+S31</f>
        <v>54245.69581</v>
      </c>
      <c r="T53" s="48" t="n">
        <f aca="false">T12+T31</f>
        <v>0</v>
      </c>
      <c r="U53" s="49" t="n">
        <v>0.26</v>
      </c>
      <c r="V53" s="50"/>
    </row>
    <row r="54" s="25" customFormat="true" ht="13.8" hidden="false" customHeight="false" outlineLevel="0" collapsed="false">
      <c r="A54" s="17"/>
      <c r="B54" s="44"/>
      <c r="C54" s="44"/>
      <c r="D54" s="45"/>
      <c r="E54" s="46"/>
      <c r="F54" s="47"/>
      <c r="G54" s="47"/>
      <c r="H54" s="48"/>
      <c r="I54" s="46"/>
      <c r="J54" s="47"/>
      <c r="K54" s="47"/>
      <c r="L54" s="48"/>
      <c r="M54" s="46"/>
      <c r="N54" s="47"/>
      <c r="O54" s="47"/>
      <c r="P54" s="48"/>
      <c r="Q54" s="46"/>
      <c r="R54" s="47"/>
      <c r="S54" s="47"/>
      <c r="T54" s="48"/>
      <c r="U54" s="49"/>
      <c r="V54" s="50"/>
    </row>
    <row r="55" s="54" customFormat="true" ht="13.8" hidden="false" customHeight="false" outlineLevel="0" collapsed="false">
      <c r="A55" s="51"/>
      <c r="B55" s="52" t="s">
        <v>119</v>
      </c>
      <c r="C55" s="53"/>
      <c r="D55" s="52"/>
      <c r="E55" s="53"/>
      <c r="F55" s="53"/>
      <c r="G55" s="53"/>
      <c r="H55" s="53"/>
      <c r="I55" s="53"/>
      <c r="J55" s="53"/>
      <c r="K55" s="52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7" s="57" customFormat="true" ht="15" hidden="false" customHeight="false" outlineLevel="0" collapsed="false">
      <c r="A57" s="55"/>
      <c r="B57" s="56" t="s">
        <v>120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</row>
    <row r="58" s="57" customFormat="true" ht="16" hidden="false" customHeight="true" outlineLevel="0" collapsed="false">
      <c r="A58" s="55"/>
      <c r="B58" s="58" t="s">
        <v>121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 s="57" customFormat="true" ht="15" hidden="false" customHeight="false" outlineLevel="0" collapsed="false">
      <c r="A59" s="55"/>
      <c r="B59" s="56" t="s">
        <v>122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</row>
    <row r="61" customFormat="false" ht="15" hidden="false" customHeight="false" outlineLevel="0" collapsed="false">
      <c r="I61" s="2" t="s">
        <v>123</v>
      </c>
    </row>
    <row r="63" customFormat="false" ht="15" hidden="false" customHeight="false" outlineLevel="0" collapsed="false">
      <c r="C63" s="57" t="s">
        <v>124</v>
      </c>
      <c r="I63" s="2" t="s">
        <v>125</v>
      </c>
    </row>
  </sheetData>
  <mergeCells count="37">
    <mergeCell ref="R1:V1"/>
    <mergeCell ref="B3:V3"/>
    <mergeCell ref="B4:V4"/>
    <mergeCell ref="B5:V5"/>
    <mergeCell ref="B6:V6"/>
    <mergeCell ref="B9:B10"/>
    <mergeCell ref="C9:C10"/>
    <mergeCell ref="D9:D10"/>
    <mergeCell ref="E9:H9"/>
    <mergeCell ref="I9:L9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B57:V57"/>
    <mergeCell ref="B58:V58"/>
    <mergeCell ref="B59:V59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4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EF413D"/>
    <pageSetUpPr fitToPage="false"/>
  </sheetPr>
  <dimension ref="A1:V63"/>
  <sheetViews>
    <sheetView showFormulas="false" showGridLines="true" showRowColHeaders="true" showZeros="true" rightToLeft="false" tabSelected="false" showOutlineSymbols="true" defaultGridColor="true" view="pageBreakPreview" topLeftCell="E28" colorId="64" zoomScale="65" zoomScaleNormal="60" zoomScalePageLayoutView="65" workbookViewId="0">
      <selection pane="topLeft" activeCell="I64" activeCellId="0" sqref="I64"/>
    </sheetView>
  </sheetViews>
  <sheetFormatPr defaultRowHeight="15" zeroHeight="false" outlineLevelRow="0" outlineLevelCol="0"/>
  <cols>
    <col collapsed="false" customWidth="true" hidden="true" outlineLevel="0" max="1" min="1" style="1" width="38.63"/>
    <col collapsed="false" customWidth="true" hidden="false" outlineLevel="0" max="2" min="2" style="2" width="7.41"/>
    <col collapsed="false" customWidth="true" hidden="false" outlineLevel="0" max="3" min="3" style="2" width="30.14"/>
    <col collapsed="false" customWidth="true" hidden="false" outlineLevel="0" max="4" min="4" style="2" width="23.28"/>
    <col collapsed="false" customWidth="true" hidden="false" outlineLevel="0" max="20" min="5" style="2" width="13.7"/>
    <col collapsed="false" customWidth="true" hidden="false" outlineLevel="0" max="21" min="21" style="2" width="14.43"/>
    <col collapsed="false" customWidth="true" hidden="false" outlineLevel="0" max="22" min="22" style="2" width="10.58"/>
    <col collapsed="false" customWidth="true" hidden="false" outlineLevel="0" max="1025" min="23" style="2" width="9.13"/>
  </cols>
  <sheetData>
    <row r="1" customFormat="false" ht="71.25" hidden="false" customHeight="true" outlineLevel="0" collapsed="false">
      <c r="R1" s="3" t="s">
        <v>0</v>
      </c>
      <c r="S1" s="3"/>
      <c r="T1" s="3"/>
      <c r="U1" s="3"/>
      <c r="V1" s="3"/>
    </row>
    <row r="3" customFormat="false" ht="22.05" hidden="false" customHeight="false" outlineLevel="0" collapsed="false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22.05" hidden="false" customHeight="false" outlineLevel="0" collapsed="false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22.05" hidden="false" customHeight="false" outlineLevel="0" collapsed="false">
      <c r="B5" s="6" t="s">
        <v>126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22.05" hidden="false" customHeight="false" outlineLevel="0" collapsed="false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9" customFormat="false" ht="141.75" hidden="false" customHeight="true" outlineLevel="0" collapsed="false">
      <c r="B9" s="7" t="s">
        <v>5</v>
      </c>
      <c r="C9" s="10" t="s">
        <v>6</v>
      </c>
      <c r="D9" s="10" t="s">
        <v>7</v>
      </c>
      <c r="E9" s="9" t="s">
        <v>8</v>
      </c>
      <c r="F9" s="9"/>
      <c r="G9" s="9"/>
      <c r="H9" s="9"/>
      <c r="I9" s="9" t="s">
        <v>9</v>
      </c>
      <c r="J9" s="9"/>
      <c r="K9" s="9"/>
      <c r="L9" s="9"/>
      <c r="M9" s="9" t="s">
        <v>10</v>
      </c>
      <c r="N9" s="9"/>
      <c r="O9" s="9"/>
      <c r="P9" s="9"/>
      <c r="Q9" s="9" t="s">
        <v>11</v>
      </c>
      <c r="R9" s="9"/>
      <c r="S9" s="9"/>
      <c r="T9" s="9"/>
      <c r="U9" s="10" t="s">
        <v>12</v>
      </c>
      <c r="V9" s="10" t="s">
        <v>13</v>
      </c>
    </row>
    <row r="10" customFormat="false" ht="73.5" hidden="false" customHeight="true" outlineLevel="0" collapsed="false">
      <c r="B10" s="7"/>
      <c r="C10" s="10"/>
      <c r="D10" s="10"/>
      <c r="E10" s="11" t="s">
        <v>14</v>
      </c>
      <c r="F10" s="12" t="s">
        <v>15</v>
      </c>
      <c r="G10" s="12" t="s">
        <v>16</v>
      </c>
      <c r="H10" s="13" t="s">
        <v>17</v>
      </c>
      <c r="I10" s="11" t="s">
        <v>14</v>
      </c>
      <c r="J10" s="12" t="s">
        <v>15</v>
      </c>
      <c r="K10" s="12" t="s">
        <v>16</v>
      </c>
      <c r="L10" s="13" t="s">
        <v>17</v>
      </c>
      <c r="M10" s="11" t="s">
        <v>14</v>
      </c>
      <c r="N10" s="12" t="s">
        <v>15</v>
      </c>
      <c r="O10" s="12" t="s">
        <v>16</v>
      </c>
      <c r="P10" s="13" t="s">
        <v>17</v>
      </c>
      <c r="Q10" s="11" t="s">
        <v>14</v>
      </c>
      <c r="R10" s="12" t="s">
        <v>15</v>
      </c>
      <c r="S10" s="12" t="s">
        <v>16</v>
      </c>
      <c r="T10" s="13" t="s">
        <v>17</v>
      </c>
      <c r="U10" s="10"/>
      <c r="V10" s="10"/>
    </row>
    <row r="11" customFormat="false" ht="15" hidden="false" customHeight="false" outlineLevel="0" collapsed="false">
      <c r="B11" s="14" t="n">
        <v>1</v>
      </c>
      <c r="C11" s="14" t="n">
        <v>2</v>
      </c>
      <c r="D11" s="14" t="n">
        <v>3</v>
      </c>
      <c r="E11" s="15" t="n">
        <v>4</v>
      </c>
      <c r="F11" s="14" t="n">
        <v>5</v>
      </c>
      <c r="G11" s="14" t="n">
        <v>6</v>
      </c>
      <c r="H11" s="16" t="n">
        <v>7</v>
      </c>
      <c r="I11" s="15" t="n">
        <v>8</v>
      </c>
      <c r="J11" s="14" t="n">
        <v>9</v>
      </c>
      <c r="K11" s="14" t="n">
        <v>10</v>
      </c>
      <c r="L11" s="16" t="n">
        <v>11</v>
      </c>
      <c r="M11" s="15" t="n">
        <v>12</v>
      </c>
      <c r="N11" s="14" t="n">
        <v>13</v>
      </c>
      <c r="O11" s="14" t="n">
        <v>14</v>
      </c>
      <c r="P11" s="16" t="n">
        <v>15</v>
      </c>
      <c r="Q11" s="15" t="n">
        <v>16</v>
      </c>
      <c r="R11" s="14" t="n">
        <v>17</v>
      </c>
      <c r="S11" s="14" t="n">
        <v>18</v>
      </c>
      <c r="T11" s="16" t="n">
        <v>19</v>
      </c>
      <c r="U11" s="14" t="n">
        <v>20</v>
      </c>
      <c r="V11" s="14" t="n">
        <v>21</v>
      </c>
    </row>
    <row r="12" s="25" customFormat="true" ht="50" hidden="false" customHeight="false" outlineLevel="0" collapsed="false">
      <c r="A12" s="17"/>
      <c r="B12" s="18" t="s">
        <v>18</v>
      </c>
      <c r="C12" s="19" t="s">
        <v>19</v>
      </c>
      <c r="D12" s="19"/>
      <c r="E12" s="20" t="n">
        <f aca="false">SUM(E13:E30)</f>
        <v>18592.6</v>
      </c>
      <c r="F12" s="21" t="n">
        <f aca="false">SUM(F13:F30)</f>
        <v>381657.9</v>
      </c>
      <c r="G12" s="21" t="n">
        <f aca="false">SUM(G13:G30)</f>
        <v>178245.007</v>
      </c>
      <c r="H12" s="22" t="n">
        <f aca="false">SUM(H13:H30)</f>
        <v>0</v>
      </c>
      <c r="I12" s="20" t="n">
        <f aca="false">SUM(I13:I30)</f>
        <v>18592.6</v>
      </c>
      <c r="J12" s="21" t="n">
        <f aca="false">SUM(J13:J30)</f>
        <v>380988.9</v>
      </c>
      <c r="K12" s="21" t="n">
        <f aca="false">SUM(K13:K30)</f>
        <v>190772.777</v>
      </c>
      <c r="L12" s="22" t="n">
        <f aca="false">SUM(L13:L30)</f>
        <v>0</v>
      </c>
      <c r="M12" s="20" t="n">
        <f aca="false">SUM(M13:M30)</f>
        <v>11523</v>
      </c>
      <c r="N12" s="21" t="n">
        <f aca="false">SUM(N13:N30)</f>
        <v>222795.09344</v>
      </c>
      <c r="O12" s="21" t="n">
        <f aca="false">SUM(O13:O30)</f>
        <v>89888.84158</v>
      </c>
      <c r="P12" s="22" t="n">
        <f aca="false">SUM(P13:P30)</f>
        <v>0</v>
      </c>
      <c r="Q12" s="20" t="n">
        <f aca="false">SUM(Q13:Q30)</f>
        <v>11523</v>
      </c>
      <c r="R12" s="21" t="n">
        <f aca="false">SUM(R13:R30)</f>
        <v>222795.09344</v>
      </c>
      <c r="S12" s="21" t="n">
        <f aca="false">SUM(S13:S30)</f>
        <v>89888.84158</v>
      </c>
      <c r="T12" s="22" t="n">
        <f aca="false">SUM(T13:T30)</f>
        <v>0</v>
      </c>
      <c r="U12" s="23"/>
      <c r="V12" s="24"/>
    </row>
    <row r="13" s="35" customFormat="true" ht="62.5" hidden="false" customHeight="false" outlineLevel="0" collapsed="false">
      <c r="A13" s="26" t="s">
        <v>20</v>
      </c>
      <c r="B13" s="27" t="s">
        <v>21</v>
      </c>
      <c r="C13" s="28" t="s">
        <v>22</v>
      </c>
      <c r="D13" s="29" t="s">
        <v>23</v>
      </c>
      <c r="E13" s="30"/>
      <c r="F13" s="31" t="n">
        <v>132584.4</v>
      </c>
      <c r="G13" s="31" t="n">
        <f aca="false">54217.88+832.6</f>
        <v>55050.48</v>
      </c>
      <c r="H13" s="32"/>
      <c r="I13" s="30"/>
      <c r="J13" s="31" t="n">
        <v>132584.4</v>
      </c>
      <c r="K13" s="31" t="n">
        <f aca="false">54217.88+832.6+373.7</f>
        <v>55424.18</v>
      </c>
      <c r="L13" s="32"/>
      <c r="M13" s="30"/>
      <c r="N13" s="31" t="n">
        <f aca="false">68720+4100.1</f>
        <v>72820.1</v>
      </c>
      <c r="O13" s="31" t="n">
        <f aca="false">24190.01278+1128.81355</f>
        <v>25318.82633</v>
      </c>
      <c r="P13" s="32"/>
      <c r="Q13" s="30"/>
      <c r="R13" s="31" t="n">
        <f aca="false">68720+4100.1</f>
        <v>72820.1</v>
      </c>
      <c r="S13" s="31" t="n">
        <f aca="false">24190.01278+1128.81355</f>
        <v>25318.82633</v>
      </c>
      <c r="T13" s="32"/>
      <c r="U13" s="33" t="s">
        <v>127</v>
      </c>
      <c r="V13" s="34"/>
    </row>
    <row r="14" s="35" customFormat="true" ht="62.5" hidden="false" customHeight="false" outlineLevel="0" collapsed="false">
      <c r="A14" s="26" t="s">
        <v>25</v>
      </c>
      <c r="B14" s="27" t="s">
        <v>26</v>
      </c>
      <c r="C14" s="36" t="s">
        <v>27</v>
      </c>
      <c r="D14" s="29" t="s">
        <v>23</v>
      </c>
      <c r="E14" s="30"/>
      <c r="F14" s="31" t="n">
        <v>232875</v>
      </c>
      <c r="G14" s="31" t="n">
        <f aca="false">65895.766+1542.8</f>
        <v>67438.566</v>
      </c>
      <c r="H14" s="32"/>
      <c r="I14" s="30"/>
      <c r="J14" s="31" t="n">
        <v>232875</v>
      </c>
      <c r="K14" s="31" t="n">
        <f aca="false">65895.766+1542.8</f>
        <v>67438.566</v>
      </c>
      <c r="L14" s="32"/>
      <c r="M14" s="30"/>
      <c r="N14" s="31" t="n">
        <f aca="false">127560+11600</f>
        <v>139160</v>
      </c>
      <c r="O14" s="31" t="n">
        <f aca="false">35527.35927+1294.32671</f>
        <v>36821.68598</v>
      </c>
      <c r="P14" s="32"/>
      <c r="Q14" s="30"/>
      <c r="R14" s="31" t="n">
        <f aca="false">127560+11600</f>
        <v>139160</v>
      </c>
      <c r="S14" s="31" t="n">
        <f aca="false">35527.35927+1294.32671</f>
        <v>36821.68598</v>
      </c>
      <c r="T14" s="32"/>
      <c r="U14" s="33" t="s">
        <v>127</v>
      </c>
      <c r="V14" s="34"/>
    </row>
    <row r="15" s="35" customFormat="true" ht="75" hidden="false" customHeight="false" outlineLevel="0" collapsed="false">
      <c r="A15" s="26" t="s">
        <v>28</v>
      </c>
      <c r="B15" s="27" t="s">
        <v>29</v>
      </c>
      <c r="C15" s="28" t="s">
        <v>30</v>
      </c>
      <c r="D15" s="29" t="s">
        <v>23</v>
      </c>
      <c r="E15" s="30"/>
      <c r="F15" s="31"/>
      <c r="G15" s="31" t="n">
        <v>38400.9</v>
      </c>
      <c r="H15" s="32"/>
      <c r="I15" s="30"/>
      <c r="J15" s="31"/>
      <c r="K15" s="31" t="n">
        <v>38400.9</v>
      </c>
      <c r="L15" s="32"/>
      <c r="M15" s="30"/>
      <c r="N15" s="31"/>
      <c r="O15" s="31" t="n">
        <f aca="false">6574.38583+9613.77045</f>
        <v>16188.15628</v>
      </c>
      <c r="P15" s="32"/>
      <c r="Q15" s="30"/>
      <c r="R15" s="31"/>
      <c r="S15" s="31" t="n">
        <f aca="false">6574.38583+9613.77045</f>
        <v>16188.15628</v>
      </c>
      <c r="T15" s="32"/>
      <c r="U15" s="33" t="s">
        <v>127</v>
      </c>
      <c r="V15" s="34"/>
    </row>
    <row r="16" s="35" customFormat="true" ht="112.5" hidden="false" customHeight="false" outlineLevel="0" collapsed="false">
      <c r="A16" s="26" t="s">
        <v>31</v>
      </c>
      <c r="B16" s="27" t="s">
        <v>32</v>
      </c>
      <c r="C16" s="28" t="s">
        <v>33</v>
      </c>
      <c r="D16" s="29" t="s">
        <v>23</v>
      </c>
      <c r="E16" s="30"/>
      <c r="F16" s="31" t="n">
        <v>6224.6</v>
      </c>
      <c r="G16" s="31"/>
      <c r="H16" s="32"/>
      <c r="I16" s="30"/>
      <c r="J16" s="31" t="n">
        <f aca="false">6224.6+391</f>
        <v>6615.6</v>
      </c>
      <c r="K16" s="31"/>
      <c r="L16" s="32"/>
      <c r="M16" s="30"/>
      <c r="N16" s="31" t="n">
        <f aca="false">1580.07491+119.92509+2382.16946+245.13054+111.77984+213.22016</f>
        <v>4652.3</v>
      </c>
      <c r="O16" s="31"/>
      <c r="P16" s="32"/>
      <c r="Q16" s="30"/>
      <c r="R16" s="31" t="n">
        <f aca="false">1580.07491+119.92509+2382.16946+245.13054+111.77984+213.22016</f>
        <v>4652.3</v>
      </c>
      <c r="S16" s="31"/>
      <c r="T16" s="32"/>
      <c r="U16" s="33" t="s">
        <v>127</v>
      </c>
      <c r="V16" s="34"/>
    </row>
    <row r="17" s="35" customFormat="true" ht="137.5" hidden="false" customHeight="false" outlineLevel="0" collapsed="false">
      <c r="A17" s="26" t="s">
        <v>34</v>
      </c>
      <c r="B17" s="27" t="s">
        <v>35</v>
      </c>
      <c r="C17" s="28" t="s">
        <v>36</v>
      </c>
      <c r="D17" s="29" t="s">
        <v>23</v>
      </c>
      <c r="E17" s="30"/>
      <c r="F17" s="31" t="n">
        <v>4522.5</v>
      </c>
      <c r="G17" s="31"/>
      <c r="H17" s="32"/>
      <c r="I17" s="30"/>
      <c r="J17" s="31" t="n">
        <f aca="false">4522.5-1000</f>
        <v>3522.5</v>
      </c>
      <c r="K17" s="31"/>
      <c r="L17" s="32"/>
      <c r="M17" s="30"/>
      <c r="N17" s="31" t="n">
        <f aca="false">4.58101+928.11243</f>
        <v>932.69344</v>
      </c>
      <c r="O17" s="31"/>
      <c r="P17" s="32"/>
      <c r="Q17" s="30"/>
      <c r="R17" s="31" t="n">
        <f aca="false">4.58101+928.11243</f>
        <v>932.69344</v>
      </c>
      <c r="S17" s="31"/>
      <c r="T17" s="32"/>
      <c r="U17" s="33" t="s">
        <v>127</v>
      </c>
      <c r="V17" s="34"/>
    </row>
    <row r="18" s="35" customFormat="true" ht="62.5" hidden="false" customHeight="false" outlineLevel="0" collapsed="false">
      <c r="A18" s="26" t="s">
        <v>37</v>
      </c>
      <c r="B18" s="27" t="s">
        <v>38</v>
      </c>
      <c r="C18" s="36" t="s">
        <v>39</v>
      </c>
      <c r="D18" s="29" t="s">
        <v>23</v>
      </c>
      <c r="E18" s="30"/>
      <c r="F18" s="31" t="n">
        <v>751.4</v>
      </c>
      <c r="G18" s="31"/>
      <c r="H18" s="32"/>
      <c r="I18" s="30"/>
      <c r="J18" s="31" t="n">
        <f aca="false">751.4-60</f>
        <v>691.4</v>
      </c>
      <c r="K18" s="31"/>
      <c r="L18" s="32"/>
      <c r="M18" s="30"/>
      <c r="N18" s="31" t="n">
        <f aca="false">497.1+32.9</f>
        <v>530</v>
      </c>
      <c r="O18" s="31"/>
      <c r="P18" s="32"/>
      <c r="Q18" s="30"/>
      <c r="R18" s="31" t="n">
        <f aca="false">497.1+32.9</f>
        <v>530</v>
      </c>
      <c r="S18" s="31"/>
      <c r="T18" s="32"/>
      <c r="U18" s="33" t="s">
        <v>127</v>
      </c>
      <c r="V18" s="33"/>
    </row>
    <row r="19" s="35" customFormat="true" ht="125" hidden="false" customHeight="false" outlineLevel="0" collapsed="false">
      <c r="A19" s="26"/>
      <c r="B19" s="27" t="s">
        <v>40</v>
      </c>
      <c r="C19" s="28" t="s">
        <v>41</v>
      </c>
      <c r="D19" s="29" t="s">
        <v>23</v>
      </c>
      <c r="E19" s="30"/>
      <c r="F19" s="31"/>
      <c r="G19" s="31"/>
      <c r="H19" s="32"/>
      <c r="I19" s="30"/>
      <c r="J19" s="31"/>
      <c r="K19" s="31"/>
      <c r="L19" s="32"/>
      <c r="M19" s="30"/>
      <c r="N19" s="31"/>
      <c r="O19" s="31"/>
      <c r="P19" s="32"/>
      <c r="Q19" s="30"/>
      <c r="R19" s="31"/>
      <c r="S19" s="31"/>
      <c r="T19" s="32"/>
      <c r="U19" s="33"/>
      <c r="V19" s="33"/>
    </row>
    <row r="20" s="35" customFormat="true" ht="137.5" hidden="false" customHeight="false" outlineLevel="0" collapsed="false">
      <c r="A20" s="26"/>
      <c r="B20" s="27" t="s">
        <v>42</v>
      </c>
      <c r="C20" s="28" t="s">
        <v>43</v>
      </c>
      <c r="D20" s="29" t="s">
        <v>23</v>
      </c>
      <c r="E20" s="30"/>
      <c r="F20" s="31"/>
      <c r="G20" s="31"/>
      <c r="H20" s="32"/>
      <c r="I20" s="30"/>
      <c r="J20" s="31"/>
      <c r="K20" s="31"/>
      <c r="L20" s="32"/>
      <c r="M20" s="30"/>
      <c r="N20" s="31"/>
      <c r="O20" s="31"/>
      <c r="P20" s="32"/>
      <c r="Q20" s="30"/>
      <c r="R20" s="31"/>
      <c r="S20" s="31"/>
      <c r="T20" s="32"/>
      <c r="U20" s="33"/>
      <c r="V20" s="33"/>
    </row>
    <row r="21" s="35" customFormat="true" ht="175" hidden="false" customHeight="false" outlineLevel="0" collapsed="false">
      <c r="A21" s="26"/>
      <c r="B21" s="27" t="s">
        <v>44</v>
      </c>
      <c r="C21" s="28" t="s">
        <v>45</v>
      </c>
      <c r="D21" s="29" t="s">
        <v>23</v>
      </c>
      <c r="E21" s="30"/>
      <c r="F21" s="31"/>
      <c r="G21" s="31"/>
      <c r="H21" s="32"/>
      <c r="I21" s="30"/>
      <c r="J21" s="31"/>
      <c r="K21" s="31"/>
      <c r="L21" s="32"/>
      <c r="M21" s="30"/>
      <c r="N21" s="31"/>
      <c r="O21" s="31"/>
      <c r="P21" s="32"/>
      <c r="Q21" s="30"/>
      <c r="R21" s="31"/>
      <c r="S21" s="31"/>
      <c r="T21" s="32"/>
      <c r="U21" s="33"/>
      <c r="V21" s="33"/>
    </row>
    <row r="22" s="35" customFormat="true" ht="75" hidden="false" customHeight="false" outlineLevel="0" collapsed="false">
      <c r="A22" s="26"/>
      <c r="B22" s="27" t="s">
        <v>46</v>
      </c>
      <c r="C22" s="28" t="s">
        <v>47</v>
      </c>
      <c r="D22" s="29" t="s">
        <v>23</v>
      </c>
      <c r="E22" s="30"/>
      <c r="F22" s="31"/>
      <c r="G22" s="31"/>
      <c r="H22" s="32"/>
      <c r="I22" s="30"/>
      <c r="J22" s="31"/>
      <c r="K22" s="31"/>
      <c r="L22" s="32"/>
      <c r="M22" s="30"/>
      <c r="N22" s="31"/>
      <c r="O22" s="31"/>
      <c r="P22" s="32"/>
      <c r="Q22" s="30"/>
      <c r="R22" s="31"/>
      <c r="S22" s="31"/>
      <c r="T22" s="32"/>
      <c r="U22" s="33"/>
      <c r="V22" s="33"/>
    </row>
    <row r="23" s="35" customFormat="true" ht="62.5" hidden="false" customHeight="false" outlineLevel="0" collapsed="false">
      <c r="A23" s="26"/>
      <c r="B23" s="27" t="s">
        <v>48</v>
      </c>
      <c r="C23" s="36" t="s">
        <v>49</v>
      </c>
      <c r="D23" s="29" t="s">
        <v>23</v>
      </c>
      <c r="E23" s="30"/>
      <c r="F23" s="31"/>
      <c r="G23" s="31"/>
      <c r="H23" s="32"/>
      <c r="I23" s="30"/>
      <c r="J23" s="31"/>
      <c r="K23" s="31"/>
      <c r="L23" s="32"/>
      <c r="M23" s="30"/>
      <c r="N23" s="31"/>
      <c r="O23" s="31"/>
      <c r="P23" s="32"/>
      <c r="Q23" s="30"/>
      <c r="R23" s="31"/>
      <c r="S23" s="31"/>
      <c r="T23" s="32"/>
      <c r="U23" s="33"/>
      <c r="V23" s="33"/>
    </row>
    <row r="24" s="35" customFormat="true" ht="62.5" hidden="false" customHeight="false" outlineLevel="0" collapsed="false">
      <c r="A24" s="26"/>
      <c r="B24" s="27" t="s">
        <v>50</v>
      </c>
      <c r="C24" s="28" t="s">
        <v>51</v>
      </c>
      <c r="D24" s="29" t="s">
        <v>23</v>
      </c>
      <c r="E24" s="30"/>
      <c r="F24" s="31"/>
      <c r="G24" s="31"/>
      <c r="H24" s="32"/>
      <c r="I24" s="30"/>
      <c r="J24" s="31"/>
      <c r="K24" s="31"/>
      <c r="L24" s="32"/>
      <c r="M24" s="30"/>
      <c r="N24" s="31"/>
      <c r="O24" s="31"/>
      <c r="P24" s="32"/>
      <c r="Q24" s="30"/>
      <c r="R24" s="31"/>
      <c r="S24" s="31"/>
      <c r="T24" s="32"/>
      <c r="U24" s="33"/>
      <c r="V24" s="33"/>
    </row>
    <row r="25" s="35" customFormat="true" ht="62.5" hidden="false" customHeight="false" outlineLevel="0" collapsed="false">
      <c r="A25" s="26"/>
      <c r="B25" s="27" t="s">
        <v>52</v>
      </c>
      <c r="C25" s="36" t="s">
        <v>53</v>
      </c>
      <c r="D25" s="29" t="s">
        <v>23</v>
      </c>
      <c r="E25" s="30"/>
      <c r="F25" s="31"/>
      <c r="G25" s="31"/>
      <c r="H25" s="32"/>
      <c r="I25" s="30"/>
      <c r="J25" s="31"/>
      <c r="K25" s="31"/>
      <c r="L25" s="32"/>
      <c r="M25" s="30"/>
      <c r="N25" s="31"/>
      <c r="O25" s="31"/>
      <c r="P25" s="32"/>
      <c r="Q25" s="30"/>
      <c r="R25" s="31"/>
      <c r="S25" s="31"/>
      <c r="T25" s="32"/>
      <c r="U25" s="33"/>
      <c r="V25" s="33"/>
    </row>
    <row r="26" s="35" customFormat="true" ht="87.5" hidden="false" customHeight="false" outlineLevel="0" collapsed="false">
      <c r="A26" s="26" t="s">
        <v>54</v>
      </c>
      <c r="B26" s="27" t="s">
        <v>55</v>
      </c>
      <c r="C26" s="28" t="s">
        <v>56</v>
      </c>
      <c r="D26" s="29" t="s">
        <v>23</v>
      </c>
      <c r="E26" s="30"/>
      <c r="F26" s="31" t="n">
        <v>4700</v>
      </c>
      <c r="G26" s="31" t="n">
        <f aca="false">2916.254+6877.42+4681.387</f>
        <v>14475.061</v>
      </c>
      <c r="H26" s="32"/>
      <c r="I26" s="30"/>
      <c r="J26" s="31" t="n">
        <v>4700</v>
      </c>
      <c r="K26" s="31" t="n">
        <f aca="false">12153.083+14476.048</f>
        <v>26629.131</v>
      </c>
      <c r="L26" s="32"/>
      <c r="M26" s="30"/>
      <c r="N26" s="31" t="n">
        <f aca="false">3005+275+1420</f>
        <v>4700</v>
      </c>
      <c r="O26" s="31" t="n">
        <f aca="false">3763.45115+6438.75051</f>
        <v>10202.20166</v>
      </c>
      <c r="P26" s="32"/>
      <c r="Q26" s="30"/>
      <c r="R26" s="31" t="n">
        <f aca="false">3005+275+1420</f>
        <v>4700</v>
      </c>
      <c r="S26" s="31" t="n">
        <f aca="false">3763.45115+6438.75051</f>
        <v>10202.20166</v>
      </c>
      <c r="T26" s="32"/>
      <c r="U26" s="33" t="s">
        <v>127</v>
      </c>
      <c r="V26" s="34"/>
    </row>
    <row r="27" s="35" customFormat="true" ht="162.5" hidden="false" customHeight="false" outlineLevel="0" collapsed="false">
      <c r="A27" s="26" t="s">
        <v>57</v>
      </c>
      <c r="B27" s="27" t="s">
        <v>58</v>
      </c>
      <c r="C27" s="28" t="s">
        <v>59</v>
      </c>
      <c r="D27" s="29" t="s">
        <v>23</v>
      </c>
      <c r="E27" s="30" t="n">
        <v>18592.6</v>
      </c>
      <c r="F27" s="31"/>
      <c r="G27" s="31"/>
      <c r="H27" s="32"/>
      <c r="I27" s="30" t="n">
        <v>18592.6</v>
      </c>
      <c r="J27" s="31"/>
      <c r="K27" s="31"/>
      <c r="L27" s="32"/>
      <c r="M27" s="30" t="n">
        <f aca="false">10575.94+947.06</f>
        <v>11523</v>
      </c>
      <c r="N27" s="31"/>
      <c r="O27" s="31"/>
      <c r="P27" s="32"/>
      <c r="Q27" s="30" t="n">
        <f aca="false">10575.94+947.06</f>
        <v>11523</v>
      </c>
      <c r="R27" s="31"/>
      <c r="S27" s="31"/>
      <c r="T27" s="32"/>
      <c r="U27" s="33" t="s">
        <v>127</v>
      </c>
      <c r="V27" s="34"/>
    </row>
    <row r="28" s="35" customFormat="true" ht="75" hidden="false" customHeight="false" outlineLevel="0" collapsed="false">
      <c r="A28" s="26"/>
      <c r="B28" s="27" t="s">
        <v>60</v>
      </c>
      <c r="C28" s="28" t="s">
        <v>61</v>
      </c>
      <c r="D28" s="29" t="s">
        <v>23</v>
      </c>
      <c r="E28" s="30"/>
      <c r="F28" s="31"/>
      <c r="G28" s="31"/>
      <c r="H28" s="32"/>
      <c r="I28" s="30"/>
      <c r="J28" s="31"/>
      <c r="K28" s="31"/>
      <c r="L28" s="32"/>
      <c r="M28" s="30"/>
      <c r="N28" s="31"/>
      <c r="O28" s="31"/>
      <c r="P28" s="32"/>
      <c r="Q28" s="30"/>
      <c r="R28" s="31"/>
      <c r="S28" s="31"/>
      <c r="T28" s="32"/>
      <c r="U28" s="33"/>
      <c r="V28" s="34"/>
    </row>
    <row r="29" s="35" customFormat="true" ht="62.5" hidden="false" customHeight="false" outlineLevel="0" collapsed="false">
      <c r="A29" s="26"/>
      <c r="B29" s="27" t="s">
        <v>62</v>
      </c>
      <c r="C29" s="28" t="s">
        <v>63</v>
      </c>
      <c r="D29" s="29" t="s">
        <v>23</v>
      </c>
      <c r="E29" s="30"/>
      <c r="F29" s="31"/>
      <c r="G29" s="31" t="n">
        <v>1550</v>
      </c>
      <c r="H29" s="32"/>
      <c r="I29" s="30"/>
      <c r="J29" s="31"/>
      <c r="K29" s="31" t="n">
        <v>1550</v>
      </c>
      <c r="L29" s="32"/>
      <c r="M29" s="30"/>
      <c r="N29" s="31"/>
      <c r="O29" s="31" t="n">
        <v>613.84433</v>
      </c>
      <c r="P29" s="32"/>
      <c r="Q29" s="30"/>
      <c r="R29" s="31"/>
      <c r="S29" s="31" t="n">
        <v>613.84433</v>
      </c>
      <c r="T29" s="32"/>
      <c r="U29" s="33" t="s">
        <v>127</v>
      </c>
      <c r="V29" s="34"/>
    </row>
    <row r="30" s="35" customFormat="true" ht="62.5" hidden="false" customHeight="false" outlineLevel="0" collapsed="false">
      <c r="A30" s="26" t="s">
        <v>64</v>
      </c>
      <c r="B30" s="27" t="s">
        <v>65</v>
      </c>
      <c r="C30" s="28" t="s">
        <v>66</v>
      </c>
      <c r="D30" s="29" t="s">
        <v>23</v>
      </c>
      <c r="E30" s="30"/>
      <c r="F30" s="31"/>
      <c r="G30" s="31" t="n">
        <v>1330</v>
      </c>
      <c r="H30" s="32"/>
      <c r="I30" s="30"/>
      <c r="J30" s="31"/>
      <c r="K30" s="31" t="n">
        <v>1330</v>
      </c>
      <c r="L30" s="32"/>
      <c r="M30" s="30"/>
      <c r="N30" s="31"/>
      <c r="O30" s="31" t="n">
        <f aca="false">744.127</f>
        <v>744.127</v>
      </c>
      <c r="P30" s="32"/>
      <c r="Q30" s="30"/>
      <c r="R30" s="31"/>
      <c r="S30" s="31" t="n">
        <f aca="false">744.127</f>
        <v>744.127</v>
      </c>
      <c r="T30" s="32"/>
      <c r="U30" s="33" t="s">
        <v>127</v>
      </c>
      <c r="V30" s="34"/>
    </row>
    <row r="31" s="25" customFormat="true" ht="72.5" hidden="false" customHeight="false" outlineLevel="0" collapsed="false">
      <c r="A31" s="17"/>
      <c r="B31" s="37" t="s">
        <v>67</v>
      </c>
      <c r="C31" s="38" t="s">
        <v>68</v>
      </c>
      <c r="D31" s="38"/>
      <c r="E31" s="39" t="n">
        <f aca="false">SUM(E32:E52)</f>
        <v>14752.5</v>
      </c>
      <c r="F31" s="40" t="n">
        <f aca="false">SUM(F32:F52)</f>
        <v>25435.2</v>
      </c>
      <c r="G31" s="40" t="n">
        <f aca="false">SUM(G32:G52)</f>
        <v>33697.1</v>
      </c>
      <c r="H31" s="41" t="n">
        <f aca="false">SUM(H32:H52)</f>
        <v>0</v>
      </c>
      <c r="I31" s="39" t="n">
        <f aca="false">SUM(I32:I52)</f>
        <v>14752.5</v>
      </c>
      <c r="J31" s="40" t="n">
        <f aca="false">SUM(J32:J52)</f>
        <v>25435.2</v>
      </c>
      <c r="K31" s="40" t="n">
        <f aca="false">SUM(K32:K52)</f>
        <v>33697.1</v>
      </c>
      <c r="L31" s="41" t="n">
        <f aca="false">SUM(L32:L52)</f>
        <v>0</v>
      </c>
      <c r="M31" s="39" t="n">
        <f aca="false">SUM(M32:M52)</f>
        <v>8093.99976</v>
      </c>
      <c r="N31" s="40" t="n">
        <f aca="false">SUM(N32:N52)</f>
        <v>4314.60024</v>
      </c>
      <c r="O31" s="40" t="n">
        <f aca="false">SUM(O32:O52)</f>
        <v>12581.517</v>
      </c>
      <c r="P31" s="41" t="n">
        <f aca="false">SUM(P32:P52)</f>
        <v>0</v>
      </c>
      <c r="Q31" s="39" t="n">
        <f aca="false">SUM(Q32:Q52)</f>
        <v>8093.99976</v>
      </c>
      <c r="R31" s="40" t="n">
        <f aca="false">SUM(R32:R52)</f>
        <v>4314.60024</v>
      </c>
      <c r="S31" s="40" t="n">
        <f aca="false">SUM(S32:S52)</f>
        <v>12581.517</v>
      </c>
      <c r="T31" s="41" t="n">
        <f aca="false">SUM(T32:T52)</f>
        <v>0</v>
      </c>
      <c r="U31" s="42"/>
      <c r="V31" s="42"/>
    </row>
    <row r="32" s="35" customFormat="true" ht="62.5" hidden="false" customHeight="false" outlineLevel="0" collapsed="false">
      <c r="A32" s="26" t="s">
        <v>69</v>
      </c>
      <c r="B32" s="27" t="s">
        <v>70</v>
      </c>
      <c r="C32" s="28" t="s">
        <v>71</v>
      </c>
      <c r="D32" s="29" t="s">
        <v>23</v>
      </c>
      <c r="E32" s="30"/>
      <c r="F32" s="31"/>
      <c r="G32" s="31" t="n">
        <f aca="false">5580+200</f>
        <v>5780</v>
      </c>
      <c r="H32" s="32"/>
      <c r="I32" s="30"/>
      <c r="J32" s="31"/>
      <c r="K32" s="31" t="n">
        <f aca="false">5580+200</f>
        <v>5780</v>
      </c>
      <c r="L32" s="32"/>
      <c r="M32" s="30"/>
      <c r="N32" s="31"/>
      <c r="O32" s="31" t="n">
        <v>2442.49777</v>
      </c>
      <c r="P32" s="32"/>
      <c r="Q32" s="30"/>
      <c r="R32" s="31"/>
      <c r="S32" s="31" t="n">
        <v>2442.49777</v>
      </c>
      <c r="T32" s="32"/>
      <c r="U32" s="33" t="s">
        <v>127</v>
      </c>
      <c r="V32" s="34"/>
    </row>
    <row r="33" s="35" customFormat="true" ht="62.5" hidden="false" customHeight="false" outlineLevel="0" collapsed="false">
      <c r="A33" s="26" t="s">
        <v>72</v>
      </c>
      <c r="B33" s="27" t="s">
        <v>73</v>
      </c>
      <c r="C33" s="28" t="s">
        <v>74</v>
      </c>
      <c r="D33" s="29" t="s">
        <v>23</v>
      </c>
      <c r="E33" s="30"/>
      <c r="F33" s="31" t="n">
        <v>3000</v>
      </c>
      <c r="G33" s="31" t="n">
        <v>23771.2</v>
      </c>
      <c r="H33" s="32"/>
      <c r="I33" s="30"/>
      <c r="J33" s="31" t="n">
        <v>3000</v>
      </c>
      <c r="K33" s="31" t="n">
        <v>23771.2</v>
      </c>
      <c r="L33" s="32"/>
      <c r="M33" s="30"/>
      <c r="N33" s="31" t="n">
        <v>1500</v>
      </c>
      <c r="O33" s="31" t="n">
        <v>9129.07726</v>
      </c>
      <c r="P33" s="32"/>
      <c r="Q33" s="30"/>
      <c r="R33" s="31" t="n">
        <v>1500</v>
      </c>
      <c r="S33" s="31" t="n">
        <v>9129.07726</v>
      </c>
      <c r="T33" s="32"/>
      <c r="U33" s="33" t="s">
        <v>127</v>
      </c>
      <c r="V33" s="34"/>
    </row>
    <row r="34" s="35" customFormat="true" ht="275" hidden="false" customHeight="false" outlineLevel="0" collapsed="false">
      <c r="A34" s="26" t="s">
        <v>75</v>
      </c>
      <c r="B34" s="27" t="s">
        <v>76</v>
      </c>
      <c r="C34" s="28" t="s">
        <v>77</v>
      </c>
      <c r="D34" s="29" t="s">
        <v>23</v>
      </c>
      <c r="E34" s="30"/>
      <c r="F34" s="31" t="n">
        <v>1185.8</v>
      </c>
      <c r="G34" s="31" t="n">
        <v>500</v>
      </c>
      <c r="H34" s="32"/>
      <c r="I34" s="30"/>
      <c r="J34" s="31" t="n">
        <v>1185.8</v>
      </c>
      <c r="K34" s="31" t="n">
        <v>500</v>
      </c>
      <c r="L34" s="32"/>
      <c r="M34" s="30"/>
      <c r="N34" s="31" t="n">
        <v>258.6</v>
      </c>
      <c r="O34" s="31" t="n">
        <v>316.286</v>
      </c>
      <c r="P34" s="32"/>
      <c r="Q34" s="30"/>
      <c r="R34" s="31" t="n">
        <v>258.6</v>
      </c>
      <c r="S34" s="31" t="n">
        <v>316.286</v>
      </c>
      <c r="T34" s="32"/>
      <c r="U34" s="33" t="s">
        <v>127</v>
      </c>
      <c r="V34" s="34"/>
    </row>
    <row r="35" s="35" customFormat="true" ht="412.5" hidden="false" customHeight="false" outlineLevel="0" collapsed="false">
      <c r="A35" s="26"/>
      <c r="B35" s="27" t="s">
        <v>78</v>
      </c>
      <c r="C35" s="28" t="s">
        <v>79</v>
      </c>
      <c r="D35" s="29" t="s">
        <v>23</v>
      </c>
      <c r="E35" s="30"/>
      <c r="F35" s="31"/>
      <c r="G35" s="31"/>
      <c r="H35" s="32"/>
      <c r="I35" s="30"/>
      <c r="J35" s="31"/>
      <c r="K35" s="31"/>
      <c r="L35" s="32"/>
      <c r="M35" s="30"/>
      <c r="N35" s="31"/>
      <c r="O35" s="31"/>
      <c r="P35" s="32"/>
      <c r="Q35" s="30"/>
      <c r="R35" s="31"/>
      <c r="S35" s="31"/>
      <c r="T35" s="32"/>
      <c r="U35" s="33"/>
      <c r="V35" s="34"/>
    </row>
    <row r="36" s="35" customFormat="true" ht="200" hidden="false" customHeight="false" outlineLevel="0" collapsed="false">
      <c r="A36" s="26" t="s">
        <v>80</v>
      </c>
      <c r="B36" s="27" t="s">
        <v>81</v>
      </c>
      <c r="C36" s="28" t="s">
        <v>82</v>
      </c>
      <c r="D36" s="29" t="s">
        <v>23</v>
      </c>
      <c r="E36" s="30"/>
      <c r="F36" s="31" t="n">
        <v>2112</v>
      </c>
      <c r="G36" s="31" t="n">
        <v>288</v>
      </c>
      <c r="H36" s="32"/>
      <c r="I36" s="30"/>
      <c r="J36" s="31" t="n">
        <v>2112</v>
      </c>
      <c r="K36" s="31" t="n">
        <f aca="false">288</f>
        <v>288</v>
      </c>
      <c r="L36" s="32"/>
      <c r="M36" s="30"/>
      <c r="N36" s="31" t="n">
        <v>0</v>
      </c>
      <c r="O36" s="31" t="n">
        <v>0</v>
      </c>
      <c r="P36" s="32"/>
      <c r="Q36" s="30"/>
      <c r="R36" s="31" t="n">
        <v>0</v>
      </c>
      <c r="S36" s="31" t="n">
        <v>0</v>
      </c>
      <c r="T36" s="32"/>
      <c r="U36" s="33" t="s">
        <v>127</v>
      </c>
      <c r="V36" s="34"/>
    </row>
    <row r="37" s="35" customFormat="true" ht="62.5" hidden="false" customHeight="false" outlineLevel="0" collapsed="false">
      <c r="A37" s="26"/>
      <c r="B37" s="27" t="s">
        <v>83</v>
      </c>
      <c r="C37" s="28" t="s">
        <v>84</v>
      </c>
      <c r="D37" s="29" t="s">
        <v>23</v>
      </c>
      <c r="E37" s="30"/>
      <c r="F37" s="31"/>
      <c r="G37" s="31"/>
      <c r="H37" s="32"/>
      <c r="I37" s="30"/>
      <c r="J37" s="31"/>
      <c r="K37" s="31"/>
      <c r="L37" s="32"/>
      <c r="M37" s="30"/>
      <c r="N37" s="31"/>
      <c r="O37" s="31"/>
      <c r="P37" s="32"/>
      <c r="Q37" s="30"/>
      <c r="R37" s="31"/>
      <c r="S37" s="31"/>
      <c r="T37" s="32"/>
      <c r="U37" s="33"/>
      <c r="V37" s="34"/>
    </row>
    <row r="38" s="35" customFormat="true" ht="62.5" hidden="false" customHeight="false" outlineLevel="0" collapsed="false">
      <c r="A38" s="26"/>
      <c r="B38" s="27" t="s">
        <v>85</v>
      </c>
      <c r="C38" s="28" t="s">
        <v>86</v>
      </c>
      <c r="D38" s="29" t="s">
        <v>23</v>
      </c>
      <c r="E38" s="30"/>
      <c r="F38" s="31"/>
      <c r="G38" s="31"/>
      <c r="H38" s="32"/>
      <c r="I38" s="30"/>
      <c r="J38" s="31"/>
      <c r="K38" s="31"/>
      <c r="L38" s="32"/>
      <c r="M38" s="30"/>
      <c r="N38" s="31"/>
      <c r="O38" s="31"/>
      <c r="P38" s="32"/>
      <c r="Q38" s="30"/>
      <c r="R38" s="31"/>
      <c r="S38" s="31"/>
      <c r="T38" s="32"/>
      <c r="U38" s="33"/>
      <c r="V38" s="34"/>
    </row>
    <row r="39" s="35" customFormat="true" ht="75" hidden="false" customHeight="false" outlineLevel="0" collapsed="false">
      <c r="A39" s="26"/>
      <c r="B39" s="27" t="s">
        <v>87</v>
      </c>
      <c r="C39" s="28" t="s">
        <v>88</v>
      </c>
      <c r="D39" s="29" t="s">
        <v>23</v>
      </c>
      <c r="E39" s="30"/>
      <c r="F39" s="31"/>
      <c r="G39" s="31"/>
      <c r="H39" s="32"/>
      <c r="I39" s="30"/>
      <c r="J39" s="31"/>
      <c r="K39" s="31"/>
      <c r="L39" s="32"/>
      <c r="M39" s="30"/>
      <c r="N39" s="31"/>
      <c r="O39" s="31"/>
      <c r="P39" s="32"/>
      <c r="Q39" s="30"/>
      <c r="R39" s="31"/>
      <c r="S39" s="31"/>
      <c r="T39" s="32"/>
      <c r="U39" s="33"/>
      <c r="V39" s="34"/>
    </row>
    <row r="40" s="35" customFormat="true" ht="187.5" hidden="false" customHeight="false" outlineLevel="0" collapsed="false">
      <c r="A40" s="26"/>
      <c r="B40" s="27" t="s">
        <v>89</v>
      </c>
      <c r="C40" s="28" t="s">
        <v>90</v>
      </c>
      <c r="D40" s="29" t="s">
        <v>23</v>
      </c>
      <c r="E40" s="30"/>
      <c r="F40" s="31"/>
      <c r="G40" s="31"/>
      <c r="H40" s="32"/>
      <c r="I40" s="30"/>
      <c r="J40" s="31"/>
      <c r="K40" s="31"/>
      <c r="L40" s="32"/>
      <c r="M40" s="30"/>
      <c r="N40" s="31"/>
      <c r="O40" s="31"/>
      <c r="P40" s="32"/>
      <c r="Q40" s="30"/>
      <c r="R40" s="31"/>
      <c r="S40" s="31"/>
      <c r="T40" s="32"/>
      <c r="U40" s="33"/>
      <c r="V40" s="34"/>
    </row>
    <row r="41" s="35" customFormat="true" ht="150" hidden="false" customHeight="false" outlineLevel="0" collapsed="false">
      <c r="A41" s="26"/>
      <c r="B41" s="27" t="s">
        <v>91</v>
      </c>
      <c r="C41" s="28" t="s">
        <v>92</v>
      </c>
      <c r="D41" s="29" t="s">
        <v>23</v>
      </c>
      <c r="E41" s="30"/>
      <c r="F41" s="31"/>
      <c r="G41" s="31" t="n">
        <v>790</v>
      </c>
      <c r="H41" s="32"/>
      <c r="I41" s="30"/>
      <c r="J41" s="31"/>
      <c r="K41" s="31" t="n">
        <v>790</v>
      </c>
      <c r="L41" s="32"/>
      <c r="M41" s="30"/>
      <c r="N41" s="31"/>
      <c r="O41" s="31" t="n">
        <v>27</v>
      </c>
      <c r="P41" s="32"/>
      <c r="Q41" s="30"/>
      <c r="R41" s="31"/>
      <c r="S41" s="31" t="n">
        <v>27</v>
      </c>
      <c r="T41" s="32"/>
      <c r="U41" s="33" t="s">
        <v>127</v>
      </c>
      <c r="V41" s="34"/>
    </row>
    <row r="42" s="35" customFormat="true" ht="225" hidden="false" customHeight="false" outlineLevel="0" collapsed="false">
      <c r="A42" s="26" t="s">
        <v>93</v>
      </c>
      <c r="B42" s="27" t="s">
        <v>94</v>
      </c>
      <c r="C42" s="28" t="s">
        <v>95</v>
      </c>
      <c r="D42" s="29" t="s">
        <v>23</v>
      </c>
      <c r="E42" s="30"/>
      <c r="F42" s="31"/>
      <c r="G42" s="31" t="n">
        <v>200</v>
      </c>
      <c r="H42" s="32"/>
      <c r="I42" s="30"/>
      <c r="J42" s="31"/>
      <c r="K42" s="31" t="n">
        <v>200</v>
      </c>
      <c r="L42" s="32"/>
      <c r="M42" s="30"/>
      <c r="N42" s="31"/>
      <c r="O42" s="31" t="n">
        <v>116.906</v>
      </c>
      <c r="P42" s="32"/>
      <c r="Q42" s="30"/>
      <c r="R42" s="31"/>
      <c r="S42" s="31" t="n">
        <v>116.906</v>
      </c>
      <c r="T42" s="32"/>
      <c r="U42" s="33" t="s">
        <v>127</v>
      </c>
      <c r="V42" s="34"/>
    </row>
    <row r="43" s="35" customFormat="true" ht="75" hidden="false" customHeight="false" outlineLevel="0" collapsed="false">
      <c r="A43" s="26" t="s">
        <v>96</v>
      </c>
      <c r="B43" s="27" t="s">
        <v>97</v>
      </c>
      <c r="C43" s="28" t="s">
        <v>98</v>
      </c>
      <c r="D43" s="29" t="s">
        <v>23</v>
      </c>
      <c r="E43" s="30"/>
      <c r="F43" s="31"/>
      <c r="G43" s="31" t="n">
        <v>200</v>
      </c>
      <c r="H43" s="32"/>
      <c r="I43" s="30"/>
      <c r="J43" s="31"/>
      <c r="K43" s="31" t="n">
        <v>200</v>
      </c>
      <c r="L43" s="32"/>
      <c r="M43" s="30"/>
      <c r="N43" s="31"/>
      <c r="O43" s="31" t="n">
        <v>106</v>
      </c>
      <c r="P43" s="32"/>
      <c r="Q43" s="30"/>
      <c r="R43" s="31"/>
      <c r="S43" s="31" t="n">
        <v>106</v>
      </c>
      <c r="T43" s="32"/>
      <c r="U43" s="33" t="s">
        <v>127</v>
      </c>
      <c r="V43" s="34"/>
    </row>
    <row r="44" s="35" customFormat="true" ht="75" hidden="false" customHeight="false" outlineLevel="0" collapsed="false">
      <c r="A44" s="26"/>
      <c r="B44" s="27" t="s">
        <v>99</v>
      </c>
      <c r="C44" s="28" t="s">
        <v>100</v>
      </c>
      <c r="D44" s="29" t="s">
        <v>23</v>
      </c>
      <c r="E44" s="30"/>
      <c r="F44" s="31"/>
      <c r="G44" s="31" t="n">
        <v>100</v>
      </c>
      <c r="H44" s="32"/>
      <c r="I44" s="30"/>
      <c r="J44" s="31"/>
      <c r="K44" s="31" t="n">
        <v>100</v>
      </c>
      <c r="L44" s="32"/>
      <c r="M44" s="30"/>
      <c r="N44" s="31"/>
      <c r="O44" s="31" t="n">
        <v>0</v>
      </c>
      <c r="P44" s="32"/>
      <c r="Q44" s="30"/>
      <c r="R44" s="31"/>
      <c r="S44" s="31" t="n">
        <v>0</v>
      </c>
      <c r="T44" s="32"/>
      <c r="U44" s="33"/>
      <c r="V44" s="34"/>
    </row>
    <row r="45" s="35" customFormat="true" ht="312.5" hidden="false" customHeight="false" outlineLevel="0" collapsed="false">
      <c r="A45" s="26"/>
      <c r="B45" s="27" t="s">
        <v>101</v>
      </c>
      <c r="C45" s="28" t="s">
        <v>102</v>
      </c>
      <c r="D45" s="29" t="s">
        <v>23</v>
      </c>
      <c r="E45" s="30"/>
      <c r="F45" s="31"/>
      <c r="G45" s="31"/>
      <c r="H45" s="32"/>
      <c r="I45" s="30"/>
      <c r="J45" s="31"/>
      <c r="K45" s="31"/>
      <c r="L45" s="32"/>
      <c r="M45" s="30"/>
      <c r="N45" s="31"/>
      <c r="O45" s="31"/>
      <c r="P45" s="32"/>
      <c r="Q45" s="30"/>
      <c r="R45" s="31"/>
      <c r="S45" s="31"/>
      <c r="T45" s="32"/>
      <c r="U45" s="33"/>
      <c r="V45" s="34"/>
    </row>
    <row r="46" s="35" customFormat="true" ht="125" hidden="false" customHeight="false" outlineLevel="0" collapsed="false">
      <c r="A46" s="26"/>
      <c r="B46" s="27" t="s">
        <v>103</v>
      </c>
      <c r="C46" s="28" t="s">
        <v>104</v>
      </c>
      <c r="D46" s="29" t="s">
        <v>23</v>
      </c>
      <c r="E46" s="30"/>
      <c r="F46" s="31"/>
      <c r="G46" s="31"/>
      <c r="H46" s="32"/>
      <c r="I46" s="30"/>
      <c r="J46" s="31"/>
      <c r="K46" s="31"/>
      <c r="L46" s="32"/>
      <c r="M46" s="30"/>
      <c r="N46" s="31"/>
      <c r="O46" s="31"/>
      <c r="P46" s="32"/>
      <c r="Q46" s="30"/>
      <c r="R46" s="31"/>
      <c r="S46" s="31"/>
      <c r="T46" s="32"/>
      <c r="U46" s="33"/>
      <c r="V46" s="34"/>
    </row>
    <row r="47" s="35" customFormat="true" ht="187.5" hidden="false" customHeight="false" outlineLevel="0" collapsed="false">
      <c r="A47" s="26"/>
      <c r="B47" s="27" t="s">
        <v>105</v>
      </c>
      <c r="C47" s="28" t="s">
        <v>128</v>
      </c>
      <c r="D47" s="29" t="s">
        <v>23</v>
      </c>
      <c r="E47" s="30"/>
      <c r="F47" s="31" t="n">
        <v>14478.7</v>
      </c>
      <c r="G47" s="31" t="n">
        <v>1259.1</v>
      </c>
      <c r="H47" s="32"/>
      <c r="I47" s="30"/>
      <c r="J47" s="31" t="n">
        <v>14478.7</v>
      </c>
      <c r="K47" s="31" t="n">
        <v>1259.1</v>
      </c>
      <c r="L47" s="32"/>
      <c r="M47" s="30"/>
      <c r="N47" s="31" t="n">
        <v>0</v>
      </c>
      <c r="O47" s="31" t="n">
        <v>0</v>
      </c>
      <c r="P47" s="32"/>
      <c r="Q47" s="30"/>
      <c r="R47" s="31" t="n">
        <v>0</v>
      </c>
      <c r="S47" s="31" t="n">
        <v>0</v>
      </c>
      <c r="T47" s="32"/>
      <c r="U47" s="33"/>
      <c r="V47" s="34"/>
    </row>
    <row r="48" s="35" customFormat="true" ht="250" hidden="false" customHeight="false" outlineLevel="0" collapsed="false">
      <c r="A48" s="26"/>
      <c r="B48" s="27" t="s">
        <v>107</v>
      </c>
      <c r="C48" s="28" t="s">
        <v>108</v>
      </c>
      <c r="D48" s="29" t="s">
        <v>23</v>
      </c>
      <c r="E48" s="30"/>
      <c r="F48" s="31"/>
      <c r="G48" s="31"/>
      <c r="H48" s="32"/>
      <c r="I48" s="30"/>
      <c r="J48" s="31"/>
      <c r="K48" s="31"/>
      <c r="L48" s="32"/>
      <c r="M48" s="30"/>
      <c r="N48" s="31"/>
      <c r="O48" s="31"/>
      <c r="P48" s="32"/>
      <c r="Q48" s="30"/>
      <c r="R48" s="31"/>
      <c r="S48" s="31"/>
      <c r="T48" s="32"/>
      <c r="U48" s="33"/>
      <c r="V48" s="34"/>
    </row>
    <row r="49" s="35" customFormat="true" ht="275" hidden="false" customHeight="false" outlineLevel="0" collapsed="false">
      <c r="A49" s="26"/>
      <c r="B49" s="27" t="s">
        <v>109</v>
      </c>
      <c r="C49" s="28" t="s">
        <v>110</v>
      </c>
      <c r="D49" s="29" t="s">
        <v>23</v>
      </c>
      <c r="E49" s="30"/>
      <c r="F49" s="31"/>
      <c r="G49" s="31"/>
      <c r="H49" s="32"/>
      <c r="I49" s="30"/>
      <c r="J49" s="31"/>
      <c r="K49" s="31"/>
      <c r="L49" s="32"/>
      <c r="M49" s="30"/>
      <c r="N49" s="31"/>
      <c r="O49" s="31"/>
      <c r="P49" s="32"/>
      <c r="Q49" s="30"/>
      <c r="R49" s="31"/>
      <c r="S49" s="31"/>
      <c r="T49" s="32"/>
      <c r="U49" s="33"/>
      <c r="V49" s="34"/>
    </row>
    <row r="50" s="35" customFormat="true" ht="162.5" hidden="false" customHeight="false" outlineLevel="0" collapsed="false">
      <c r="A50" s="26"/>
      <c r="B50" s="27" t="s">
        <v>111</v>
      </c>
      <c r="C50" s="28" t="s">
        <v>112</v>
      </c>
      <c r="D50" s="29" t="s">
        <v>23</v>
      </c>
      <c r="E50" s="30"/>
      <c r="F50" s="31"/>
      <c r="G50" s="31"/>
      <c r="H50" s="32"/>
      <c r="I50" s="30"/>
      <c r="J50" s="31"/>
      <c r="K50" s="31"/>
      <c r="L50" s="32"/>
      <c r="M50" s="30"/>
      <c r="N50" s="31"/>
      <c r="O50" s="31"/>
      <c r="P50" s="32"/>
      <c r="Q50" s="30"/>
      <c r="R50" s="31"/>
      <c r="S50" s="31"/>
      <c r="T50" s="32"/>
      <c r="U50" s="33"/>
      <c r="V50" s="34"/>
    </row>
    <row r="51" s="35" customFormat="true" ht="87.5" hidden="false" customHeight="false" outlineLevel="0" collapsed="false">
      <c r="A51" s="26" t="s">
        <v>113</v>
      </c>
      <c r="B51" s="27" t="s">
        <v>114</v>
      </c>
      <c r="C51" s="28" t="s">
        <v>115</v>
      </c>
      <c r="D51" s="29" t="s">
        <v>23</v>
      </c>
      <c r="E51" s="30" t="n">
        <v>14752.5</v>
      </c>
      <c r="F51" s="31" t="n">
        <v>4658.7</v>
      </c>
      <c r="G51" s="31" t="n">
        <v>808.8</v>
      </c>
      <c r="H51" s="32"/>
      <c r="I51" s="30" t="n">
        <v>14752.5</v>
      </c>
      <c r="J51" s="31" t="n">
        <v>4658.7</v>
      </c>
      <c r="K51" s="31" t="n">
        <v>808.8</v>
      </c>
      <c r="L51" s="32"/>
      <c r="M51" s="30" t="n">
        <v>8093.99976</v>
      </c>
      <c r="N51" s="31" t="n">
        <v>2556.00024</v>
      </c>
      <c r="O51" s="31" t="n">
        <f aca="false">404.88864+38.86133</f>
        <v>443.74997</v>
      </c>
      <c r="P51" s="32"/>
      <c r="Q51" s="30" t="n">
        <v>8093.99976</v>
      </c>
      <c r="R51" s="31" t="n">
        <v>2556.00024</v>
      </c>
      <c r="S51" s="31" t="n">
        <f aca="false">404.88864+38.86133</f>
        <v>443.74997</v>
      </c>
      <c r="T51" s="32"/>
      <c r="U51" s="33" t="s">
        <v>127</v>
      </c>
      <c r="V51" s="34"/>
    </row>
    <row r="52" s="35" customFormat="true" ht="100" hidden="false" customHeight="false" outlineLevel="0" collapsed="false">
      <c r="A52" s="26"/>
      <c r="B52" s="27" t="s">
        <v>116</v>
      </c>
      <c r="C52" s="28" t="s">
        <v>117</v>
      </c>
      <c r="D52" s="29" t="s">
        <v>23</v>
      </c>
      <c r="E52" s="30"/>
      <c r="F52" s="31"/>
      <c r="G52" s="31"/>
      <c r="H52" s="32"/>
      <c r="I52" s="30"/>
      <c r="J52" s="31"/>
      <c r="K52" s="31"/>
      <c r="L52" s="32"/>
      <c r="M52" s="30"/>
      <c r="N52" s="31"/>
      <c r="O52" s="31"/>
      <c r="P52" s="32"/>
      <c r="Q52" s="30"/>
      <c r="R52" s="31"/>
      <c r="S52" s="31"/>
      <c r="T52" s="32"/>
      <c r="U52" s="33"/>
      <c r="V52" s="34"/>
    </row>
    <row r="53" s="25" customFormat="true" ht="13.8" hidden="false" customHeight="true" outlineLevel="0" collapsed="false">
      <c r="A53" s="17"/>
      <c r="B53" s="44" t="s">
        <v>118</v>
      </c>
      <c r="C53" s="44"/>
      <c r="D53" s="45"/>
      <c r="E53" s="46" t="n">
        <f aca="false">E12+E31</f>
        <v>33345.1</v>
      </c>
      <c r="F53" s="47" t="n">
        <f aca="false">F12+F31</f>
        <v>407093.1</v>
      </c>
      <c r="G53" s="47" t="n">
        <f aca="false">G12+G31</f>
        <v>211942.107</v>
      </c>
      <c r="H53" s="48" t="n">
        <f aca="false">H12+H31</f>
        <v>0</v>
      </c>
      <c r="I53" s="46" t="n">
        <f aca="false">I12+I31</f>
        <v>33345.1</v>
      </c>
      <c r="J53" s="47" t="n">
        <f aca="false">J12+J31</f>
        <v>406424.1</v>
      </c>
      <c r="K53" s="47" t="n">
        <f aca="false">K12+K31</f>
        <v>224469.877</v>
      </c>
      <c r="L53" s="48" t="n">
        <f aca="false">L12+L31</f>
        <v>0</v>
      </c>
      <c r="M53" s="46" t="n">
        <f aca="false">M12+M31</f>
        <v>19616.99976</v>
      </c>
      <c r="N53" s="47" t="n">
        <f aca="false">N12+N31</f>
        <v>227109.69368</v>
      </c>
      <c r="O53" s="47" t="n">
        <f aca="false">O12+O31</f>
        <v>102470.35858</v>
      </c>
      <c r="P53" s="48" t="n">
        <f aca="false">P12+P31</f>
        <v>0</v>
      </c>
      <c r="Q53" s="46" t="n">
        <f aca="false">Q12+Q31</f>
        <v>19616.99976</v>
      </c>
      <c r="R53" s="47" t="n">
        <f aca="false">R12+R31</f>
        <v>227109.69368</v>
      </c>
      <c r="S53" s="47" t="n">
        <f aca="false">S12+S31</f>
        <v>102470.35858</v>
      </c>
      <c r="T53" s="48" t="n">
        <f aca="false">T12+T31</f>
        <v>0</v>
      </c>
      <c r="U53" s="49"/>
      <c r="V53" s="50"/>
    </row>
    <row r="54" s="25" customFormat="true" ht="13.8" hidden="false" customHeight="false" outlineLevel="0" collapsed="false">
      <c r="A54" s="17"/>
      <c r="B54" s="44"/>
      <c r="C54" s="44"/>
      <c r="D54" s="45"/>
      <c r="E54" s="46"/>
      <c r="F54" s="47"/>
      <c r="G54" s="47"/>
      <c r="H54" s="48"/>
      <c r="I54" s="46"/>
      <c r="J54" s="47"/>
      <c r="K54" s="47"/>
      <c r="L54" s="48"/>
      <c r="M54" s="46"/>
      <c r="N54" s="47"/>
      <c r="O54" s="47"/>
      <c r="P54" s="48"/>
      <c r="Q54" s="46"/>
      <c r="R54" s="47"/>
      <c r="S54" s="47"/>
      <c r="T54" s="48"/>
      <c r="U54" s="49"/>
      <c r="V54" s="50"/>
    </row>
    <row r="55" s="54" customFormat="true" ht="13.8" hidden="false" customHeight="false" outlineLevel="0" collapsed="false">
      <c r="A55" s="51"/>
      <c r="B55" s="52" t="s">
        <v>119</v>
      </c>
      <c r="C55" s="53"/>
      <c r="D55" s="52"/>
      <c r="E55" s="53"/>
      <c r="F55" s="53"/>
      <c r="G55" s="53"/>
      <c r="H55" s="53"/>
      <c r="I55" s="53"/>
      <c r="J55" s="53"/>
      <c r="K55" s="52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7" s="57" customFormat="true" ht="15" hidden="false" customHeight="false" outlineLevel="0" collapsed="false">
      <c r="A57" s="55"/>
      <c r="B57" s="56" t="s">
        <v>120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</row>
    <row r="58" s="57" customFormat="true" ht="16" hidden="false" customHeight="true" outlineLevel="0" collapsed="false">
      <c r="A58" s="55"/>
      <c r="B58" s="58" t="s">
        <v>121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 s="57" customFormat="true" ht="15" hidden="false" customHeight="false" outlineLevel="0" collapsed="false">
      <c r="A59" s="55"/>
      <c r="B59" s="56" t="s">
        <v>122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</row>
    <row r="61" customFormat="false" ht="15" hidden="false" customHeight="false" outlineLevel="0" collapsed="false">
      <c r="I61" s="2" t="s">
        <v>123</v>
      </c>
    </row>
    <row r="63" customFormat="false" ht="15" hidden="false" customHeight="false" outlineLevel="0" collapsed="false">
      <c r="C63" s="57" t="s">
        <v>129</v>
      </c>
      <c r="I63" s="2" t="s">
        <v>130</v>
      </c>
    </row>
  </sheetData>
  <mergeCells count="37">
    <mergeCell ref="R1:V1"/>
    <mergeCell ref="B3:V3"/>
    <mergeCell ref="B4:V4"/>
    <mergeCell ref="B5:V5"/>
    <mergeCell ref="B6:V6"/>
    <mergeCell ref="B9:B10"/>
    <mergeCell ref="C9:C10"/>
    <mergeCell ref="D9:D10"/>
    <mergeCell ref="E9:H9"/>
    <mergeCell ref="I9:L9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B57:V57"/>
    <mergeCell ref="B58:V58"/>
    <mergeCell ref="B59:V59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4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AAAD"/>
    <pageSetUpPr fitToPage="false"/>
  </sheetPr>
  <dimension ref="A1:W63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60" zoomScalePageLayoutView="65" workbookViewId="0">
      <selection pane="topLeft" activeCell="E14" activeCellId="0" sqref="E14"/>
    </sheetView>
  </sheetViews>
  <sheetFormatPr defaultRowHeight="15" zeroHeight="false" outlineLevelRow="0" outlineLevelCol="0"/>
  <cols>
    <col collapsed="false" customWidth="true" hidden="true" outlineLevel="0" max="1" min="1" style="1" width="38.63"/>
    <col collapsed="false" customWidth="true" hidden="false" outlineLevel="0" max="2" min="2" style="2" width="7.41"/>
    <col collapsed="false" customWidth="true" hidden="false" outlineLevel="0" max="3" min="3" style="2" width="30.14"/>
    <col collapsed="false" customWidth="true" hidden="false" outlineLevel="0" max="4" min="4" style="2" width="23.28"/>
    <col collapsed="false" customWidth="true" hidden="false" outlineLevel="0" max="16" min="5" style="2" width="13.7"/>
    <col collapsed="false" customWidth="true" hidden="false" outlineLevel="0" max="20" min="17" style="59" width="13.7"/>
    <col collapsed="false" customWidth="true" hidden="false" outlineLevel="0" max="21" min="21" style="2" width="14.43"/>
    <col collapsed="false" customWidth="true" hidden="false" outlineLevel="0" max="22" min="22" style="2" width="10.58"/>
    <col collapsed="false" customWidth="true" hidden="false" outlineLevel="0" max="1025" min="23" style="2" width="9.13"/>
  </cols>
  <sheetData>
    <row r="1" customFormat="false" ht="71.25" hidden="false" customHeight="true" outlineLevel="0" collapsed="false">
      <c r="R1" s="60" t="s">
        <v>0</v>
      </c>
      <c r="S1" s="60"/>
      <c r="T1" s="60"/>
      <c r="U1" s="60"/>
      <c r="V1" s="60"/>
    </row>
    <row r="3" customFormat="false" ht="22.05" hidden="false" customHeight="false" outlineLevel="0" collapsed="false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22.05" hidden="false" customHeight="false" outlineLevel="0" collapsed="false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22.05" hidden="false" customHeight="false" outlineLevel="0" collapsed="false">
      <c r="B5" s="6" t="s">
        <v>131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22.05" hidden="false" customHeight="false" outlineLevel="0" collapsed="false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9" customFormat="false" ht="141.75" hidden="false" customHeight="true" outlineLevel="0" collapsed="false">
      <c r="B9" s="7" t="s">
        <v>5</v>
      </c>
      <c r="C9" s="10" t="s">
        <v>6</v>
      </c>
      <c r="D9" s="10" t="s">
        <v>7</v>
      </c>
      <c r="E9" s="9" t="s">
        <v>8</v>
      </c>
      <c r="F9" s="9"/>
      <c r="G9" s="9"/>
      <c r="H9" s="9"/>
      <c r="I9" s="9" t="s">
        <v>9</v>
      </c>
      <c r="J9" s="9"/>
      <c r="K9" s="9"/>
      <c r="L9" s="9"/>
      <c r="M9" s="9" t="s">
        <v>10</v>
      </c>
      <c r="N9" s="9"/>
      <c r="O9" s="9"/>
      <c r="P9" s="9"/>
      <c r="Q9" s="61" t="s">
        <v>11</v>
      </c>
      <c r="R9" s="61"/>
      <c r="S9" s="61"/>
      <c r="T9" s="61"/>
      <c r="U9" s="10" t="s">
        <v>12</v>
      </c>
      <c r="V9" s="10" t="s">
        <v>13</v>
      </c>
    </row>
    <row r="10" customFormat="false" ht="73.5" hidden="false" customHeight="true" outlineLevel="0" collapsed="false">
      <c r="B10" s="7"/>
      <c r="C10" s="10"/>
      <c r="D10" s="10"/>
      <c r="E10" s="11" t="s">
        <v>14</v>
      </c>
      <c r="F10" s="12" t="s">
        <v>15</v>
      </c>
      <c r="G10" s="12" t="s">
        <v>16</v>
      </c>
      <c r="H10" s="13" t="s">
        <v>17</v>
      </c>
      <c r="I10" s="11" t="s">
        <v>14</v>
      </c>
      <c r="J10" s="12" t="s">
        <v>15</v>
      </c>
      <c r="K10" s="12" t="s">
        <v>16</v>
      </c>
      <c r="L10" s="13" t="s">
        <v>17</v>
      </c>
      <c r="M10" s="11" t="s">
        <v>14</v>
      </c>
      <c r="N10" s="12" t="s">
        <v>15</v>
      </c>
      <c r="O10" s="12" t="s">
        <v>16</v>
      </c>
      <c r="P10" s="13" t="s">
        <v>17</v>
      </c>
      <c r="Q10" s="62" t="s">
        <v>14</v>
      </c>
      <c r="R10" s="63" t="s">
        <v>15</v>
      </c>
      <c r="S10" s="63" t="s">
        <v>16</v>
      </c>
      <c r="T10" s="64" t="s">
        <v>17</v>
      </c>
      <c r="U10" s="10"/>
      <c r="V10" s="10"/>
    </row>
    <row r="11" customFormat="false" ht="15" hidden="false" customHeight="false" outlineLevel="0" collapsed="false">
      <c r="B11" s="14" t="n">
        <v>1</v>
      </c>
      <c r="C11" s="14" t="n">
        <v>2</v>
      </c>
      <c r="D11" s="14" t="n">
        <v>3</v>
      </c>
      <c r="E11" s="15" t="n">
        <v>4</v>
      </c>
      <c r="F11" s="14" t="n">
        <v>5</v>
      </c>
      <c r="G11" s="14" t="n">
        <v>6</v>
      </c>
      <c r="H11" s="16" t="n">
        <v>7</v>
      </c>
      <c r="I11" s="15" t="n">
        <v>8</v>
      </c>
      <c r="J11" s="14" t="n">
        <v>9</v>
      </c>
      <c r="K11" s="14" t="n">
        <v>10</v>
      </c>
      <c r="L11" s="16" t="n">
        <v>11</v>
      </c>
      <c r="M11" s="15" t="n">
        <v>12</v>
      </c>
      <c r="N11" s="14" t="n">
        <v>13</v>
      </c>
      <c r="O11" s="14" t="n">
        <v>14</v>
      </c>
      <c r="P11" s="16" t="n">
        <v>15</v>
      </c>
      <c r="Q11" s="65" t="n">
        <v>16</v>
      </c>
      <c r="R11" s="66" t="n">
        <v>17</v>
      </c>
      <c r="S11" s="66" t="n">
        <v>18</v>
      </c>
      <c r="T11" s="67" t="n">
        <v>19</v>
      </c>
      <c r="U11" s="14" t="n">
        <v>20</v>
      </c>
      <c r="V11" s="14" t="n">
        <v>21</v>
      </c>
    </row>
    <row r="12" s="25" customFormat="true" ht="50.75" hidden="false" customHeight="false" outlineLevel="0" collapsed="false">
      <c r="A12" s="17"/>
      <c r="B12" s="18" t="s">
        <v>18</v>
      </c>
      <c r="C12" s="19" t="s">
        <v>19</v>
      </c>
      <c r="D12" s="19"/>
      <c r="E12" s="68" t="n">
        <f aca="false">SUM(E13:E30)</f>
        <v>18592.6</v>
      </c>
      <c r="F12" s="69" t="n">
        <f aca="false">SUM(F13:F30)</f>
        <v>380988.9</v>
      </c>
      <c r="G12" s="69" t="n">
        <f aca="false">SUM(G13:G30)</f>
        <v>200353.277</v>
      </c>
      <c r="H12" s="69" t="n">
        <f aca="false">SUM(H13:H30)</f>
        <v>0</v>
      </c>
      <c r="I12" s="69" t="n">
        <f aca="false">SUM(I13:I30)</f>
        <v>18592.6</v>
      </c>
      <c r="J12" s="69" t="n">
        <f aca="false">SUM(J13:J30)</f>
        <v>380988.9</v>
      </c>
      <c r="K12" s="69" t="n">
        <f aca="false">SUM(K13:K30)</f>
        <v>209757.788</v>
      </c>
      <c r="L12" s="69" t="n">
        <f aca="false">SUM(L13:L30)</f>
        <v>0</v>
      </c>
      <c r="M12" s="69" t="n">
        <f aca="false">SUM(M13:M30)</f>
        <v>13983.4</v>
      </c>
      <c r="N12" s="69" t="n">
        <f aca="false">SUM(N13:N30)</f>
        <v>308285.81846</v>
      </c>
      <c r="O12" s="69" t="n">
        <f aca="false">SUM(O13:O30)</f>
        <v>138143.31843</v>
      </c>
      <c r="P12" s="69" t="n">
        <f aca="false">SUM(P13:P30)</f>
        <v>0</v>
      </c>
      <c r="Q12" s="69" t="n">
        <f aca="false">SUM(Q13:Q30)</f>
        <v>13983.4</v>
      </c>
      <c r="R12" s="69" t="n">
        <f aca="false">SUM(R13:R30)</f>
        <v>308285.81846</v>
      </c>
      <c r="S12" s="69" t="n">
        <f aca="false">SUM(S13:S30)</f>
        <v>138143.31843</v>
      </c>
      <c r="T12" s="69" t="n">
        <f aca="false">SUM(T13:T30)</f>
        <v>0</v>
      </c>
      <c r="U12" s="21"/>
      <c r="V12" s="24"/>
    </row>
    <row r="13" s="35" customFormat="true" ht="63.45" hidden="false" customHeight="false" outlineLevel="0" collapsed="false">
      <c r="A13" s="26" t="s">
        <v>20</v>
      </c>
      <c r="B13" s="27" t="s">
        <v>21</v>
      </c>
      <c r="C13" s="28" t="s">
        <v>22</v>
      </c>
      <c r="D13" s="29" t="s">
        <v>23</v>
      </c>
      <c r="E13" s="30"/>
      <c r="F13" s="31" t="n">
        <v>132584.4</v>
      </c>
      <c r="G13" s="31" t="n">
        <f aca="false">54217.88+832.6+373.7</f>
        <v>55424.18</v>
      </c>
      <c r="H13" s="32"/>
      <c r="I13" s="30"/>
      <c r="J13" s="31" t="n">
        <v>132584.4</v>
      </c>
      <c r="K13" s="31" t="n">
        <f aca="false">54217.88+832.6+373.7+2006</f>
        <v>57430.18</v>
      </c>
      <c r="L13" s="32"/>
      <c r="M13" s="30"/>
      <c r="N13" s="31" t="n">
        <v>109690</v>
      </c>
      <c r="O13" s="31" t="n">
        <v>36945.48027</v>
      </c>
      <c r="P13" s="32"/>
      <c r="Q13" s="30"/>
      <c r="R13" s="31" t="n">
        <v>109690</v>
      </c>
      <c r="S13" s="31" t="n">
        <v>36945.48027</v>
      </c>
      <c r="T13" s="32"/>
      <c r="U13" s="31" t="s">
        <v>132</v>
      </c>
      <c r="V13" s="34"/>
    </row>
    <row r="14" s="35" customFormat="true" ht="63.45" hidden="false" customHeight="false" outlineLevel="0" collapsed="false">
      <c r="A14" s="26" t="s">
        <v>25</v>
      </c>
      <c r="B14" s="27" t="s">
        <v>26</v>
      </c>
      <c r="C14" s="36" t="s">
        <v>27</v>
      </c>
      <c r="D14" s="29" t="s">
        <v>23</v>
      </c>
      <c r="E14" s="30"/>
      <c r="F14" s="31" t="n">
        <v>232875</v>
      </c>
      <c r="G14" s="31" t="n">
        <f aca="false">65895.766+1542.8+320.7</f>
        <v>67759.266</v>
      </c>
      <c r="H14" s="32"/>
      <c r="I14" s="30"/>
      <c r="J14" s="31" t="n">
        <v>232875</v>
      </c>
      <c r="K14" s="31" t="n">
        <f aca="false">65895.766+1542.8+7074.107</f>
        <v>74512.673</v>
      </c>
      <c r="L14" s="32"/>
      <c r="M14" s="30"/>
      <c r="N14" s="31" t="n">
        <v>186410</v>
      </c>
      <c r="O14" s="31" t="n">
        <v>46161.32433</v>
      </c>
      <c r="P14" s="32"/>
      <c r="Q14" s="30"/>
      <c r="R14" s="31" t="n">
        <v>186410</v>
      </c>
      <c r="S14" s="31" t="n">
        <v>46161.32433</v>
      </c>
      <c r="T14" s="32"/>
      <c r="U14" s="31" t="s">
        <v>132</v>
      </c>
      <c r="V14" s="34"/>
    </row>
    <row r="15" s="35" customFormat="true" ht="76.15" hidden="false" customHeight="false" outlineLevel="0" collapsed="false">
      <c r="A15" s="26" t="s">
        <v>28</v>
      </c>
      <c r="B15" s="27" t="s">
        <v>29</v>
      </c>
      <c r="C15" s="28" t="s">
        <v>30</v>
      </c>
      <c r="D15" s="29" t="s">
        <v>23</v>
      </c>
      <c r="E15" s="30"/>
      <c r="F15" s="31"/>
      <c r="G15" s="31" t="n">
        <v>38400.9</v>
      </c>
      <c r="H15" s="32"/>
      <c r="I15" s="30"/>
      <c r="J15" s="31"/>
      <c r="K15" s="31" t="n">
        <v>38400.9</v>
      </c>
      <c r="L15" s="32"/>
      <c r="M15" s="30"/>
      <c r="N15" s="31"/>
      <c r="O15" s="31" t="n">
        <v>23894.59148</v>
      </c>
      <c r="P15" s="32"/>
      <c r="Q15" s="30"/>
      <c r="R15" s="31"/>
      <c r="S15" s="31" t="n">
        <v>23894.59148</v>
      </c>
      <c r="T15" s="32"/>
      <c r="U15" s="31" t="s">
        <v>132</v>
      </c>
      <c r="V15" s="34"/>
    </row>
    <row r="16" s="35" customFormat="true" ht="108.45" hidden="false" customHeight="false" outlineLevel="0" collapsed="false">
      <c r="A16" s="26" t="s">
        <v>31</v>
      </c>
      <c r="B16" s="27" t="s">
        <v>32</v>
      </c>
      <c r="C16" s="28" t="s">
        <v>33</v>
      </c>
      <c r="D16" s="29" t="s">
        <v>23</v>
      </c>
      <c r="E16" s="30"/>
      <c r="F16" s="31" t="n">
        <f aca="false">6224.6+391</f>
        <v>6615.6</v>
      </c>
      <c r="G16" s="31"/>
      <c r="H16" s="32"/>
      <c r="I16" s="30"/>
      <c r="J16" s="31" t="n">
        <f aca="false">6224.6+391</f>
        <v>6615.6</v>
      </c>
      <c r="K16" s="31"/>
      <c r="L16" s="32"/>
      <c r="M16" s="30"/>
      <c r="N16" s="31" t="n">
        <v>4958.3</v>
      </c>
      <c r="O16" s="31"/>
      <c r="P16" s="32"/>
      <c r="Q16" s="30"/>
      <c r="R16" s="31" t="n">
        <v>4958.3</v>
      </c>
      <c r="S16" s="31"/>
      <c r="T16" s="32"/>
      <c r="U16" s="31" t="s">
        <v>132</v>
      </c>
      <c r="V16" s="34"/>
    </row>
    <row r="17" s="35" customFormat="true" ht="131.5" hidden="false" customHeight="false" outlineLevel="0" collapsed="false">
      <c r="A17" s="26" t="s">
        <v>34</v>
      </c>
      <c r="B17" s="27" t="s">
        <v>35</v>
      </c>
      <c r="C17" s="28" t="s">
        <v>36</v>
      </c>
      <c r="D17" s="29" t="s">
        <v>23</v>
      </c>
      <c r="E17" s="30"/>
      <c r="F17" s="31" t="n">
        <f aca="false">4522.5-1000</f>
        <v>3522.5</v>
      </c>
      <c r="G17" s="31"/>
      <c r="H17" s="32"/>
      <c r="I17" s="30"/>
      <c r="J17" s="31" t="n">
        <f aca="false">4522.5-1000</f>
        <v>3522.5</v>
      </c>
      <c r="K17" s="31"/>
      <c r="L17" s="32"/>
      <c r="M17" s="30"/>
      <c r="N17" s="31" t="n">
        <v>1997.51846</v>
      </c>
      <c r="O17" s="31"/>
      <c r="P17" s="32"/>
      <c r="Q17" s="30"/>
      <c r="R17" s="31" t="n">
        <v>1997.51846</v>
      </c>
      <c r="S17" s="31"/>
      <c r="T17" s="32"/>
      <c r="U17" s="31" t="s">
        <v>132</v>
      </c>
      <c r="V17" s="34"/>
    </row>
    <row r="18" s="35" customFormat="true" ht="63.45" hidden="false" customHeight="false" outlineLevel="0" collapsed="false">
      <c r="A18" s="26" t="s">
        <v>37</v>
      </c>
      <c r="B18" s="27" t="s">
        <v>38</v>
      </c>
      <c r="C18" s="36" t="s">
        <v>39</v>
      </c>
      <c r="D18" s="29" t="s">
        <v>23</v>
      </c>
      <c r="E18" s="30"/>
      <c r="F18" s="31" t="n">
        <f aca="false">751.4-60</f>
        <v>691.4</v>
      </c>
      <c r="G18" s="31"/>
      <c r="H18" s="32"/>
      <c r="I18" s="30"/>
      <c r="J18" s="31" t="n">
        <f aca="false">751.4-60</f>
        <v>691.4</v>
      </c>
      <c r="K18" s="31"/>
      <c r="L18" s="32"/>
      <c r="M18" s="30"/>
      <c r="N18" s="31" t="n">
        <f aca="false">497.1+32.9</f>
        <v>530</v>
      </c>
      <c r="O18" s="31"/>
      <c r="P18" s="32"/>
      <c r="Q18" s="30"/>
      <c r="R18" s="31" t="n">
        <f aca="false">497.1+32.9</f>
        <v>530</v>
      </c>
      <c r="S18" s="31"/>
      <c r="T18" s="32"/>
      <c r="U18" s="31" t="s">
        <v>132</v>
      </c>
      <c r="V18" s="33"/>
    </row>
    <row r="19" s="35" customFormat="true" ht="126.9" hidden="true" customHeight="false" outlineLevel="0" collapsed="false">
      <c r="A19" s="26"/>
      <c r="B19" s="27" t="s">
        <v>40</v>
      </c>
      <c r="C19" s="28" t="s">
        <v>41</v>
      </c>
      <c r="D19" s="29" t="s">
        <v>23</v>
      </c>
      <c r="E19" s="30"/>
      <c r="F19" s="31"/>
      <c r="G19" s="31"/>
      <c r="H19" s="32"/>
      <c r="I19" s="30"/>
      <c r="J19" s="31"/>
      <c r="K19" s="31"/>
      <c r="L19" s="32"/>
      <c r="M19" s="30"/>
      <c r="N19" s="31"/>
      <c r="O19" s="31"/>
      <c r="P19" s="32"/>
      <c r="Q19" s="30"/>
      <c r="R19" s="31"/>
      <c r="S19" s="31"/>
      <c r="T19" s="32"/>
      <c r="U19" s="31"/>
      <c r="V19" s="33"/>
    </row>
    <row r="20" s="35" customFormat="true" ht="139.6" hidden="true" customHeight="false" outlineLevel="0" collapsed="false">
      <c r="A20" s="26"/>
      <c r="B20" s="27" t="s">
        <v>42</v>
      </c>
      <c r="C20" s="28" t="s">
        <v>43</v>
      </c>
      <c r="D20" s="29" t="s">
        <v>23</v>
      </c>
      <c r="E20" s="30"/>
      <c r="F20" s="31"/>
      <c r="G20" s="31"/>
      <c r="H20" s="32"/>
      <c r="I20" s="30"/>
      <c r="J20" s="31"/>
      <c r="K20" s="31"/>
      <c r="L20" s="32"/>
      <c r="M20" s="30"/>
      <c r="N20" s="31"/>
      <c r="O20" s="31"/>
      <c r="P20" s="32"/>
      <c r="Q20" s="30"/>
      <c r="R20" s="31"/>
      <c r="S20" s="31"/>
      <c r="T20" s="32"/>
      <c r="U20" s="31"/>
      <c r="V20" s="33"/>
    </row>
    <row r="21" s="35" customFormat="true" ht="177.65" hidden="true" customHeight="false" outlineLevel="0" collapsed="false">
      <c r="A21" s="26"/>
      <c r="B21" s="27" t="s">
        <v>44</v>
      </c>
      <c r="C21" s="28" t="s">
        <v>45</v>
      </c>
      <c r="D21" s="29" t="s">
        <v>23</v>
      </c>
      <c r="E21" s="30"/>
      <c r="F21" s="31"/>
      <c r="G21" s="31"/>
      <c r="H21" s="32"/>
      <c r="I21" s="30"/>
      <c r="J21" s="31"/>
      <c r="K21" s="31"/>
      <c r="L21" s="32"/>
      <c r="M21" s="30"/>
      <c r="N21" s="31"/>
      <c r="O21" s="31"/>
      <c r="P21" s="32"/>
      <c r="Q21" s="30"/>
      <c r="R21" s="31"/>
      <c r="S21" s="31"/>
      <c r="T21" s="32"/>
      <c r="U21" s="31"/>
      <c r="V21" s="33"/>
    </row>
    <row r="22" s="35" customFormat="true" ht="71.5" hidden="true" customHeight="false" outlineLevel="0" collapsed="false">
      <c r="A22" s="26"/>
      <c r="B22" s="27" t="s">
        <v>46</v>
      </c>
      <c r="C22" s="28" t="s">
        <v>47</v>
      </c>
      <c r="D22" s="29" t="s">
        <v>23</v>
      </c>
      <c r="E22" s="30"/>
      <c r="F22" s="31"/>
      <c r="G22" s="31"/>
      <c r="H22" s="32"/>
      <c r="I22" s="30"/>
      <c r="J22" s="31"/>
      <c r="K22" s="31"/>
      <c r="L22" s="32"/>
      <c r="M22" s="30"/>
      <c r="N22" s="31"/>
      <c r="O22" s="31"/>
      <c r="P22" s="32"/>
      <c r="Q22" s="30"/>
      <c r="R22" s="31"/>
      <c r="S22" s="31"/>
      <c r="T22" s="32"/>
      <c r="U22" s="31"/>
      <c r="V22" s="33"/>
    </row>
    <row r="23" s="35" customFormat="true" ht="63.45" hidden="true" customHeight="false" outlineLevel="0" collapsed="false">
      <c r="A23" s="26"/>
      <c r="B23" s="27" t="s">
        <v>48</v>
      </c>
      <c r="C23" s="36" t="s">
        <v>49</v>
      </c>
      <c r="D23" s="29" t="s">
        <v>23</v>
      </c>
      <c r="E23" s="30"/>
      <c r="F23" s="31"/>
      <c r="G23" s="31"/>
      <c r="H23" s="32"/>
      <c r="I23" s="30"/>
      <c r="J23" s="31"/>
      <c r="K23" s="31"/>
      <c r="L23" s="32"/>
      <c r="M23" s="30"/>
      <c r="N23" s="31"/>
      <c r="O23" s="31"/>
      <c r="P23" s="32"/>
      <c r="Q23" s="30"/>
      <c r="R23" s="31"/>
      <c r="S23" s="31"/>
      <c r="T23" s="32"/>
      <c r="U23" s="31"/>
      <c r="V23" s="33"/>
    </row>
    <row r="24" s="35" customFormat="true" ht="63.45" hidden="true" customHeight="false" outlineLevel="0" collapsed="false">
      <c r="A24" s="26"/>
      <c r="B24" s="27" t="s">
        <v>50</v>
      </c>
      <c r="C24" s="28" t="s">
        <v>51</v>
      </c>
      <c r="D24" s="29" t="s">
        <v>23</v>
      </c>
      <c r="E24" s="30"/>
      <c r="F24" s="31"/>
      <c r="G24" s="31"/>
      <c r="H24" s="32"/>
      <c r="I24" s="30"/>
      <c r="J24" s="31"/>
      <c r="K24" s="31"/>
      <c r="L24" s="32"/>
      <c r="M24" s="30"/>
      <c r="N24" s="31"/>
      <c r="O24" s="31"/>
      <c r="P24" s="32"/>
      <c r="Q24" s="30"/>
      <c r="R24" s="31"/>
      <c r="S24" s="31"/>
      <c r="T24" s="32"/>
      <c r="U24" s="31"/>
      <c r="V24" s="33"/>
    </row>
    <row r="25" s="35" customFormat="true" ht="63.45" hidden="true" customHeight="false" outlineLevel="0" collapsed="false">
      <c r="A25" s="26"/>
      <c r="B25" s="27" t="s">
        <v>52</v>
      </c>
      <c r="C25" s="36" t="s">
        <v>53</v>
      </c>
      <c r="D25" s="29" t="s">
        <v>23</v>
      </c>
      <c r="E25" s="30"/>
      <c r="F25" s="31"/>
      <c r="G25" s="31"/>
      <c r="H25" s="32"/>
      <c r="I25" s="30"/>
      <c r="J25" s="31"/>
      <c r="K25" s="31"/>
      <c r="L25" s="32"/>
      <c r="M25" s="30"/>
      <c r="N25" s="31"/>
      <c r="O25" s="31"/>
      <c r="P25" s="32"/>
      <c r="Q25" s="30"/>
      <c r="R25" s="31"/>
      <c r="S25" s="31"/>
      <c r="T25" s="32"/>
      <c r="U25" s="31"/>
      <c r="V25" s="33"/>
    </row>
    <row r="26" s="35" customFormat="true" ht="88.8" hidden="false" customHeight="false" outlineLevel="0" collapsed="false">
      <c r="A26" s="26" t="s">
        <v>54</v>
      </c>
      <c r="B26" s="27" t="s">
        <v>55</v>
      </c>
      <c r="C26" s="28" t="s">
        <v>56</v>
      </c>
      <c r="D26" s="29" t="s">
        <v>23</v>
      </c>
      <c r="E26" s="30"/>
      <c r="F26" s="31" t="n">
        <v>4700</v>
      </c>
      <c r="G26" s="31" t="n">
        <f aca="false">2916.254+6877.42+4681.387+21413.87</f>
        <v>35888.931</v>
      </c>
      <c r="H26" s="32"/>
      <c r="I26" s="30"/>
      <c r="J26" s="31" t="n">
        <v>4700</v>
      </c>
      <c r="K26" s="31" t="n">
        <f aca="false">12153.083+14476.048+9904.904</f>
        <v>36534.035</v>
      </c>
      <c r="L26" s="32"/>
      <c r="M26" s="30"/>
      <c r="N26" s="31" t="n">
        <f aca="false">3005+275+1420</f>
        <v>4700</v>
      </c>
      <c r="O26" s="31" t="n">
        <v>29783.95102</v>
      </c>
      <c r="P26" s="32"/>
      <c r="Q26" s="30"/>
      <c r="R26" s="31" t="n">
        <f aca="false">3005+275+1420</f>
        <v>4700</v>
      </c>
      <c r="S26" s="31" t="n">
        <v>29783.95102</v>
      </c>
      <c r="T26" s="32"/>
      <c r="U26" s="31" t="s">
        <v>132</v>
      </c>
      <c r="V26" s="34"/>
    </row>
    <row r="27" s="35" customFormat="true" ht="167.3" hidden="false" customHeight="false" outlineLevel="0" collapsed="false">
      <c r="A27" s="26" t="s">
        <v>57</v>
      </c>
      <c r="B27" s="27" t="s">
        <v>58</v>
      </c>
      <c r="C27" s="28" t="s">
        <v>59</v>
      </c>
      <c r="D27" s="29" t="s">
        <v>23</v>
      </c>
      <c r="E27" s="30" t="n">
        <v>18592.6</v>
      </c>
      <c r="F27" s="31"/>
      <c r="G27" s="31"/>
      <c r="H27" s="32"/>
      <c r="I27" s="30" t="n">
        <v>18592.6</v>
      </c>
      <c r="J27" s="31"/>
      <c r="K27" s="31"/>
      <c r="L27" s="32"/>
      <c r="M27" s="30" t="n">
        <v>13983.4</v>
      </c>
      <c r="N27" s="31"/>
      <c r="O27" s="31"/>
      <c r="P27" s="32"/>
      <c r="Q27" s="30" t="n">
        <v>13983.4</v>
      </c>
      <c r="R27" s="31"/>
      <c r="S27" s="31"/>
      <c r="T27" s="32"/>
      <c r="U27" s="31" t="s">
        <v>132</v>
      </c>
      <c r="V27" s="34"/>
    </row>
    <row r="28" s="35" customFormat="true" ht="71.5" hidden="true" customHeight="false" outlineLevel="0" collapsed="false">
      <c r="A28" s="26"/>
      <c r="B28" s="27" t="s">
        <v>60</v>
      </c>
      <c r="C28" s="28" t="s">
        <v>61</v>
      </c>
      <c r="D28" s="29" t="s">
        <v>23</v>
      </c>
      <c r="E28" s="30"/>
      <c r="F28" s="31"/>
      <c r="G28" s="31"/>
      <c r="H28" s="32"/>
      <c r="I28" s="30"/>
      <c r="J28" s="31"/>
      <c r="K28" s="31"/>
      <c r="L28" s="32"/>
      <c r="M28" s="30"/>
      <c r="N28" s="31"/>
      <c r="O28" s="31"/>
      <c r="P28" s="32"/>
      <c r="Q28" s="30"/>
      <c r="R28" s="31"/>
      <c r="S28" s="31"/>
      <c r="T28" s="32"/>
      <c r="U28" s="31"/>
      <c r="V28" s="34"/>
    </row>
    <row r="29" s="35" customFormat="true" ht="63.45" hidden="false" customHeight="false" outlineLevel="0" collapsed="false">
      <c r="A29" s="26"/>
      <c r="B29" s="27" t="s">
        <v>62</v>
      </c>
      <c r="C29" s="28" t="s">
        <v>63</v>
      </c>
      <c r="D29" s="29" t="s">
        <v>23</v>
      </c>
      <c r="E29" s="30"/>
      <c r="F29" s="31"/>
      <c r="G29" s="31" t="n">
        <v>1550</v>
      </c>
      <c r="H29" s="32"/>
      <c r="I29" s="30"/>
      <c r="J29" s="31"/>
      <c r="K29" s="31" t="n">
        <v>1550</v>
      </c>
      <c r="L29" s="32"/>
      <c r="M29" s="30"/>
      <c r="N29" s="31"/>
      <c r="O29" s="31" t="n">
        <v>613.84433</v>
      </c>
      <c r="P29" s="32"/>
      <c r="Q29" s="30"/>
      <c r="R29" s="31"/>
      <c r="S29" s="31" t="n">
        <v>613.84433</v>
      </c>
      <c r="T29" s="32"/>
      <c r="U29" s="31" t="s">
        <v>132</v>
      </c>
      <c r="V29" s="34"/>
    </row>
    <row r="30" s="35" customFormat="true" ht="63.45" hidden="false" customHeight="false" outlineLevel="0" collapsed="false">
      <c r="A30" s="26" t="s">
        <v>64</v>
      </c>
      <c r="B30" s="27" t="s">
        <v>65</v>
      </c>
      <c r="C30" s="28" t="s">
        <v>66</v>
      </c>
      <c r="D30" s="29" t="s">
        <v>23</v>
      </c>
      <c r="E30" s="30"/>
      <c r="F30" s="31"/>
      <c r="G30" s="31" t="n">
        <v>1330</v>
      </c>
      <c r="H30" s="32"/>
      <c r="I30" s="30"/>
      <c r="J30" s="31"/>
      <c r="K30" s="31" t="n">
        <v>1330</v>
      </c>
      <c r="L30" s="32"/>
      <c r="M30" s="30"/>
      <c r="N30" s="31"/>
      <c r="O30" s="31" t="n">
        <f aca="false">744.127</f>
        <v>744.127</v>
      </c>
      <c r="P30" s="32"/>
      <c r="Q30" s="30"/>
      <c r="R30" s="31"/>
      <c r="S30" s="31" t="n">
        <f aca="false">744.127</f>
        <v>744.127</v>
      </c>
      <c r="T30" s="32"/>
      <c r="U30" s="31" t="s">
        <v>132</v>
      </c>
      <c r="V30" s="34"/>
    </row>
    <row r="31" s="25" customFormat="true" ht="76.15" hidden="false" customHeight="false" outlineLevel="0" collapsed="false">
      <c r="A31" s="17"/>
      <c r="B31" s="37" t="s">
        <v>67</v>
      </c>
      <c r="C31" s="38" t="s">
        <v>68</v>
      </c>
      <c r="D31" s="38"/>
      <c r="E31" s="70" t="n">
        <f aca="false">SUM(E32:E52)</f>
        <v>14752.5</v>
      </c>
      <c r="F31" s="70" t="n">
        <f aca="false">SUM(F32:F52)</f>
        <v>25435.2</v>
      </c>
      <c r="G31" s="70" t="n">
        <f aca="false">SUM(G32:G52)</f>
        <v>33697.1</v>
      </c>
      <c r="H31" s="70" t="n">
        <f aca="false">SUM(H32:H52)</f>
        <v>0</v>
      </c>
      <c r="I31" s="70" t="n">
        <f aca="false">SUM(I32:I52)</f>
        <v>14752.5</v>
      </c>
      <c r="J31" s="70" t="n">
        <f aca="false">SUM(J32:J52)</f>
        <v>25435.2</v>
      </c>
      <c r="K31" s="70" t="n">
        <f aca="false">SUM(K32:K52)</f>
        <v>33697.1</v>
      </c>
      <c r="L31" s="70" t="n">
        <f aca="false">SUM(L32:L52)</f>
        <v>0</v>
      </c>
      <c r="M31" s="70" t="n">
        <f aca="false">SUM(M32:M52)</f>
        <v>10145.99964</v>
      </c>
      <c r="N31" s="70" t="n">
        <f aca="false">SUM(N32:N52)</f>
        <v>23160.11836</v>
      </c>
      <c r="O31" s="70" t="n">
        <f aca="false">SUM(O32:O52)</f>
        <v>22080.96532</v>
      </c>
      <c r="P31" s="70" t="n">
        <f aca="false">SUM(P32:P52)</f>
        <v>0</v>
      </c>
      <c r="Q31" s="70" t="n">
        <f aca="false">SUM(Q32:Q52)</f>
        <v>10145.99964</v>
      </c>
      <c r="R31" s="70" t="n">
        <f aca="false">SUM(R32:R52)</f>
        <v>23160.11836</v>
      </c>
      <c r="S31" s="70" t="n">
        <f aca="false">SUM(S32:S52)</f>
        <v>22080.96532</v>
      </c>
      <c r="T31" s="70" t="n">
        <f aca="false">SUM(T32:T52)</f>
        <v>0</v>
      </c>
      <c r="U31" s="40"/>
      <c r="V31" s="42"/>
    </row>
    <row r="32" s="35" customFormat="true" ht="63.45" hidden="false" customHeight="false" outlineLevel="0" collapsed="false">
      <c r="A32" s="26" t="s">
        <v>69</v>
      </c>
      <c r="B32" s="27" t="s">
        <v>70</v>
      </c>
      <c r="C32" s="28" t="s">
        <v>71</v>
      </c>
      <c r="D32" s="29" t="s">
        <v>23</v>
      </c>
      <c r="E32" s="30"/>
      <c r="F32" s="31"/>
      <c r="G32" s="31" t="n">
        <f aca="false">5580+200</f>
        <v>5780</v>
      </c>
      <c r="H32" s="32"/>
      <c r="I32" s="30"/>
      <c r="J32" s="31"/>
      <c r="K32" s="31" t="n">
        <f aca="false">5580+200</f>
        <v>5780</v>
      </c>
      <c r="L32" s="32"/>
      <c r="M32" s="30"/>
      <c r="N32" s="31"/>
      <c r="O32" s="31" t="n">
        <v>3938.24584</v>
      </c>
      <c r="P32" s="32"/>
      <c r="Q32" s="30"/>
      <c r="R32" s="31"/>
      <c r="S32" s="31" t="n">
        <v>3938.24584</v>
      </c>
      <c r="T32" s="32"/>
      <c r="U32" s="31" t="s">
        <v>132</v>
      </c>
      <c r="V32" s="34"/>
    </row>
    <row r="33" s="35" customFormat="true" ht="63.45" hidden="false" customHeight="false" outlineLevel="0" collapsed="false">
      <c r="A33" s="26" t="s">
        <v>72</v>
      </c>
      <c r="B33" s="27" t="s">
        <v>73</v>
      </c>
      <c r="C33" s="28" t="s">
        <v>74</v>
      </c>
      <c r="D33" s="29" t="s">
        <v>23</v>
      </c>
      <c r="E33" s="30"/>
      <c r="F33" s="31" t="n">
        <v>3000</v>
      </c>
      <c r="G33" s="31" t="n">
        <v>23771.2</v>
      </c>
      <c r="H33" s="32"/>
      <c r="I33" s="30"/>
      <c r="J33" s="31" t="n">
        <v>3000</v>
      </c>
      <c r="K33" s="31" t="n">
        <v>23771.2</v>
      </c>
      <c r="L33" s="32"/>
      <c r="M33" s="30"/>
      <c r="N33" s="31" t="n">
        <v>2250</v>
      </c>
      <c r="O33" s="31" t="n">
        <v>15197.86151</v>
      </c>
      <c r="P33" s="32"/>
      <c r="Q33" s="30"/>
      <c r="R33" s="31" t="n">
        <v>2250</v>
      </c>
      <c r="S33" s="31" t="n">
        <v>15197.86151</v>
      </c>
      <c r="T33" s="32"/>
      <c r="U33" s="31" t="s">
        <v>132</v>
      </c>
      <c r="V33" s="34"/>
    </row>
    <row r="34" s="35" customFormat="true" ht="266.5" hidden="false" customHeight="false" outlineLevel="0" collapsed="false">
      <c r="A34" s="26" t="s">
        <v>75</v>
      </c>
      <c r="B34" s="27" t="s">
        <v>76</v>
      </c>
      <c r="C34" s="28" t="s">
        <v>77</v>
      </c>
      <c r="D34" s="29" t="s">
        <v>23</v>
      </c>
      <c r="E34" s="30"/>
      <c r="F34" s="31" t="n">
        <v>1185.8</v>
      </c>
      <c r="G34" s="31" t="n">
        <v>500</v>
      </c>
      <c r="H34" s="32"/>
      <c r="I34" s="30"/>
      <c r="J34" s="31" t="n">
        <v>1185.8</v>
      </c>
      <c r="K34" s="31" t="n">
        <v>500</v>
      </c>
      <c r="L34" s="32"/>
      <c r="M34" s="30"/>
      <c r="N34" s="31" t="n">
        <v>1115.418</v>
      </c>
      <c r="O34" s="31" t="n">
        <v>451.526</v>
      </c>
      <c r="P34" s="32"/>
      <c r="Q34" s="30"/>
      <c r="R34" s="31" t="n">
        <v>1115.418</v>
      </c>
      <c r="S34" s="31" t="n">
        <v>451.526</v>
      </c>
      <c r="T34" s="32"/>
      <c r="U34" s="31" t="s">
        <v>132</v>
      </c>
      <c r="V34" s="34"/>
    </row>
    <row r="35" s="35" customFormat="true" ht="418.8" hidden="true" customHeight="false" outlineLevel="0" collapsed="false">
      <c r="A35" s="26"/>
      <c r="B35" s="27" t="s">
        <v>78</v>
      </c>
      <c r="C35" s="28" t="s">
        <v>79</v>
      </c>
      <c r="D35" s="29" t="s">
        <v>23</v>
      </c>
      <c r="E35" s="30"/>
      <c r="F35" s="31"/>
      <c r="G35" s="31"/>
      <c r="H35" s="32"/>
      <c r="I35" s="30"/>
      <c r="J35" s="31"/>
      <c r="K35" s="31"/>
      <c r="L35" s="32"/>
      <c r="M35" s="30"/>
      <c r="N35" s="31"/>
      <c r="O35" s="31"/>
      <c r="P35" s="32"/>
      <c r="Q35" s="30"/>
      <c r="R35" s="31"/>
      <c r="S35" s="31"/>
      <c r="T35" s="32"/>
      <c r="U35" s="31"/>
      <c r="V35" s="34"/>
    </row>
    <row r="36" s="35" customFormat="true" ht="203.05" hidden="false" customHeight="false" outlineLevel="0" collapsed="false">
      <c r="A36" s="26" t="s">
        <v>80</v>
      </c>
      <c r="B36" s="27" t="s">
        <v>81</v>
      </c>
      <c r="C36" s="28" t="s">
        <v>82</v>
      </c>
      <c r="D36" s="29" t="s">
        <v>23</v>
      </c>
      <c r="E36" s="30"/>
      <c r="F36" s="31" t="n">
        <v>2112</v>
      </c>
      <c r="G36" s="31" t="n">
        <v>288</v>
      </c>
      <c r="H36" s="32"/>
      <c r="I36" s="30"/>
      <c r="J36" s="31" t="n">
        <v>2112</v>
      </c>
      <c r="K36" s="31" t="n">
        <f aca="false">288</f>
        <v>288</v>
      </c>
      <c r="L36" s="32"/>
      <c r="M36" s="30"/>
      <c r="N36" s="31" t="n">
        <v>2112</v>
      </c>
      <c r="O36" s="31" t="n">
        <v>288</v>
      </c>
      <c r="P36" s="32"/>
      <c r="Q36" s="30"/>
      <c r="R36" s="31" t="n">
        <v>2112</v>
      </c>
      <c r="S36" s="31" t="n">
        <f aca="false">88+200</f>
        <v>288</v>
      </c>
      <c r="T36" s="32"/>
      <c r="U36" s="31" t="s">
        <v>133</v>
      </c>
      <c r="V36" s="34"/>
      <c r="W36" s="71"/>
    </row>
    <row r="37" s="35" customFormat="true" ht="63.45" hidden="true" customHeight="false" outlineLevel="0" collapsed="false">
      <c r="A37" s="26"/>
      <c r="B37" s="27" t="s">
        <v>83</v>
      </c>
      <c r="C37" s="28" t="s">
        <v>84</v>
      </c>
      <c r="D37" s="29" t="s">
        <v>23</v>
      </c>
      <c r="E37" s="30"/>
      <c r="F37" s="31"/>
      <c r="G37" s="31"/>
      <c r="H37" s="32"/>
      <c r="I37" s="30"/>
      <c r="J37" s="31"/>
      <c r="K37" s="31"/>
      <c r="L37" s="32"/>
      <c r="M37" s="30"/>
      <c r="N37" s="31"/>
      <c r="O37" s="31"/>
      <c r="P37" s="32"/>
      <c r="Q37" s="30"/>
      <c r="R37" s="31"/>
      <c r="S37" s="31"/>
      <c r="T37" s="32"/>
      <c r="U37" s="31"/>
      <c r="V37" s="34"/>
    </row>
    <row r="38" s="35" customFormat="true" ht="63.45" hidden="true" customHeight="false" outlineLevel="0" collapsed="false">
      <c r="A38" s="26"/>
      <c r="B38" s="27" t="s">
        <v>85</v>
      </c>
      <c r="C38" s="28" t="s">
        <v>86</v>
      </c>
      <c r="D38" s="29" t="s">
        <v>23</v>
      </c>
      <c r="E38" s="30"/>
      <c r="F38" s="31"/>
      <c r="G38" s="31"/>
      <c r="H38" s="32"/>
      <c r="I38" s="30"/>
      <c r="J38" s="31"/>
      <c r="K38" s="31"/>
      <c r="L38" s="32"/>
      <c r="M38" s="30"/>
      <c r="N38" s="31"/>
      <c r="O38" s="31"/>
      <c r="P38" s="32"/>
      <c r="Q38" s="30"/>
      <c r="R38" s="31"/>
      <c r="S38" s="31"/>
      <c r="T38" s="32"/>
      <c r="U38" s="31"/>
      <c r="V38" s="34"/>
    </row>
    <row r="39" s="35" customFormat="true" ht="71.5" hidden="true" customHeight="false" outlineLevel="0" collapsed="false">
      <c r="A39" s="26"/>
      <c r="B39" s="27" t="s">
        <v>87</v>
      </c>
      <c r="C39" s="28" t="s">
        <v>88</v>
      </c>
      <c r="D39" s="29" t="s">
        <v>23</v>
      </c>
      <c r="E39" s="30"/>
      <c r="F39" s="31"/>
      <c r="G39" s="31"/>
      <c r="H39" s="32"/>
      <c r="I39" s="30"/>
      <c r="J39" s="31"/>
      <c r="K39" s="31"/>
      <c r="L39" s="32"/>
      <c r="M39" s="30"/>
      <c r="N39" s="31"/>
      <c r="O39" s="31"/>
      <c r="P39" s="32"/>
      <c r="Q39" s="30"/>
      <c r="R39" s="31"/>
      <c r="S39" s="31"/>
      <c r="T39" s="32"/>
      <c r="U39" s="31"/>
      <c r="V39" s="34"/>
    </row>
    <row r="40" s="35" customFormat="true" ht="190.35" hidden="true" customHeight="false" outlineLevel="0" collapsed="false">
      <c r="A40" s="26"/>
      <c r="B40" s="27" t="s">
        <v>89</v>
      </c>
      <c r="C40" s="28" t="s">
        <v>90</v>
      </c>
      <c r="D40" s="29" t="s">
        <v>23</v>
      </c>
      <c r="E40" s="30"/>
      <c r="F40" s="31"/>
      <c r="G40" s="31"/>
      <c r="H40" s="32"/>
      <c r="I40" s="30"/>
      <c r="J40" s="31"/>
      <c r="K40" s="31"/>
      <c r="L40" s="32"/>
      <c r="M40" s="30"/>
      <c r="N40" s="31"/>
      <c r="O40" s="31"/>
      <c r="P40" s="32"/>
      <c r="Q40" s="30"/>
      <c r="R40" s="31"/>
      <c r="S40" s="31"/>
      <c r="T40" s="32"/>
      <c r="U40" s="31"/>
      <c r="V40" s="34"/>
    </row>
    <row r="41" s="35" customFormat="true" ht="152.3" hidden="false" customHeight="false" outlineLevel="0" collapsed="false">
      <c r="A41" s="26"/>
      <c r="B41" s="27" t="s">
        <v>91</v>
      </c>
      <c r="C41" s="28" t="s">
        <v>92</v>
      </c>
      <c r="D41" s="29" t="s">
        <v>23</v>
      </c>
      <c r="E41" s="30"/>
      <c r="F41" s="31"/>
      <c r="G41" s="31" t="n">
        <v>790</v>
      </c>
      <c r="H41" s="32"/>
      <c r="I41" s="30"/>
      <c r="J41" s="31"/>
      <c r="K41" s="31" t="n">
        <v>790</v>
      </c>
      <c r="L41" s="32"/>
      <c r="M41" s="30"/>
      <c r="N41" s="31"/>
      <c r="O41" s="31" t="n">
        <v>83</v>
      </c>
      <c r="P41" s="32"/>
      <c r="Q41" s="30"/>
      <c r="R41" s="31"/>
      <c r="S41" s="31" t="n">
        <v>83</v>
      </c>
      <c r="T41" s="32"/>
      <c r="U41" s="31" t="s">
        <v>132</v>
      </c>
      <c r="V41" s="34"/>
    </row>
    <row r="42" s="35" customFormat="true" ht="228.45" hidden="false" customHeight="false" outlineLevel="0" collapsed="false">
      <c r="A42" s="26" t="s">
        <v>93</v>
      </c>
      <c r="B42" s="27" t="s">
        <v>94</v>
      </c>
      <c r="C42" s="28" t="s">
        <v>95</v>
      </c>
      <c r="D42" s="29" t="s">
        <v>23</v>
      </c>
      <c r="E42" s="30"/>
      <c r="F42" s="31"/>
      <c r="G42" s="31" t="n">
        <v>200</v>
      </c>
      <c r="H42" s="32"/>
      <c r="I42" s="30"/>
      <c r="J42" s="31"/>
      <c r="K42" s="31" t="n">
        <v>200</v>
      </c>
      <c r="L42" s="32"/>
      <c r="M42" s="30"/>
      <c r="N42" s="31"/>
      <c r="O42" s="31" t="n">
        <v>177</v>
      </c>
      <c r="P42" s="32"/>
      <c r="Q42" s="30"/>
      <c r="R42" s="31"/>
      <c r="S42" s="31" t="n">
        <v>177</v>
      </c>
      <c r="T42" s="32"/>
      <c r="U42" s="31" t="s">
        <v>132</v>
      </c>
      <c r="V42" s="34"/>
    </row>
    <row r="43" s="35" customFormat="true" ht="76.15" hidden="false" customHeight="false" outlineLevel="0" collapsed="false">
      <c r="A43" s="26" t="s">
        <v>96</v>
      </c>
      <c r="B43" s="27" t="s">
        <v>97</v>
      </c>
      <c r="C43" s="28" t="s">
        <v>98</v>
      </c>
      <c r="D43" s="29" t="s">
        <v>23</v>
      </c>
      <c r="E43" s="30"/>
      <c r="F43" s="31"/>
      <c r="G43" s="31" t="n">
        <v>200</v>
      </c>
      <c r="H43" s="32"/>
      <c r="I43" s="30"/>
      <c r="J43" s="31"/>
      <c r="K43" s="31" t="n">
        <v>200</v>
      </c>
      <c r="L43" s="32"/>
      <c r="M43" s="30"/>
      <c r="N43" s="31"/>
      <c r="O43" s="31" t="n">
        <v>129.982</v>
      </c>
      <c r="P43" s="32"/>
      <c r="Q43" s="30"/>
      <c r="R43" s="31"/>
      <c r="S43" s="31" t="n">
        <v>129.982</v>
      </c>
      <c r="T43" s="32"/>
      <c r="U43" s="31" t="s">
        <v>132</v>
      </c>
      <c r="V43" s="34"/>
    </row>
    <row r="44" s="35" customFormat="true" ht="76.15" hidden="false" customHeight="false" outlineLevel="0" collapsed="false">
      <c r="A44" s="26"/>
      <c r="B44" s="27" t="s">
        <v>99</v>
      </c>
      <c r="C44" s="28" t="s">
        <v>100</v>
      </c>
      <c r="D44" s="29" t="s">
        <v>23</v>
      </c>
      <c r="E44" s="30"/>
      <c r="F44" s="31"/>
      <c r="G44" s="31" t="n">
        <v>100</v>
      </c>
      <c r="H44" s="32"/>
      <c r="I44" s="30"/>
      <c r="J44" s="31"/>
      <c r="K44" s="31" t="n">
        <v>100</v>
      </c>
      <c r="L44" s="32"/>
      <c r="M44" s="30"/>
      <c r="N44" s="31"/>
      <c r="O44" s="31" t="n">
        <v>0</v>
      </c>
      <c r="P44" s="32"/>
      <c r="Q44" s="30"/>
      <c r="R44" s="31"/>
      <c r="S44" s="31" t="n">
        <v>0</v>
      </c>
      <c r="T44" s="32"/>
      <c r="U44" s="31" t="s">
        <v>132</v>
      </c>
      <c r="V44" s="34"/>
    </row>
    <row r="45" s="35" customFormat="true" ht="317.3" hidden="true" customHeight="false" outlineLevel="0" collapsed="false">
      <c r="A45" s="26"/>
      <c r="B45" s="27" t="s">
        <v>101</v>
      </c>
      <c r="C45" s="28" t="s">
        <v>102</v>
      </c>
      <c r="D45" s="29" t="s">
        <v>23</v>
      </c>
      <c r="E45" s="30"/>
      <c r="F45" s="31"/>
      <c r="G45" s="31"/>
      <c r="H45" s="32"/>
      <c r="I45" s="30"/>
      <c r="J45" s="31"/>
      <c r="K45" s="31"/>
      <c r="L45" s="32"/>
      <c r="M45" s="30"/>
      <c r="N45" s="31"/>
      <c r="O45" s="31"/>
      <c r="P45" s="32"/>
      <c r="Q45" s="30"/>
      <c r="R45" s="31"/>
      <c r="S45" s="31"/>
      <c r="T45" s="32"/>
      <c r="U45" s="31"/>
      <c r="V45" s="34"/>
    </row>
    <row r="46" s="35" customFormat="true" ht="126.9" hidden="true" customHeight="false" outlineLevel="0" collapsed="false">
      <c r="A46" s="26"/>
      <c r="B46" s="27" t="s">
        <v>103</v>
      </c>
      <c r="C46" s="28" t="s">
        <v>104</v>
      </c>
      <c r="D46" s="29" t="s">
        <v>23</v>
      </c>
      <c r="E46" s="30"/>
      <c r="F46" s="31"/>
      <c r="G46" s="31"/>
      <c r="H46" s="32"/>
      <c r="I46" s="30"/>
      <c r="J46" s="31"/>
      <c r="K46" s="31"/>
      <c r="L46" s="32"/>
      <c r="M46" s="30"/>
      <c r="N46" s="31"/>
      <c r="O46" s="31"/>
      <c r="P46" s="32"/>
      <c r="Q46" s="30"/>
      <c r="R46" s="31"/>
      <c r="S46" s="31"/>
      <c r="T46" s="32"/>
      <c r="U46" s="31"/>
      <c r="V46" s="34"/>
    </row>
    <row r="47" s="35" customFormat="true" ht="190.35" hidden="false" customHeight="false" outlineLevel="0" collapsed="false">
      <c r="A47" s="26"/>
      <c r="B47" s="27" t="s">
        <v>105</v>
      </c>
      <c r="C47" s="28" t="s">
        <v>128</v>
      </c>
      <c r="D47" s="29" t="s">
        <v>23</v>
      </c>
      <c r="E47" s="30"/>
      <c r="F47" s="31" t="n">
        <v>14478.7</v>
      </c>
      <c r="G47" s="31" t="n">
        <v>1259.1</v>
      </c>
      <c r="H47" s="32"/>
      <c r="I47" s="30"/>
      <c r="J47" s="31" t="n">
        <v>14478.7</v>
      </c>
      <c r="K47" s="31" t="n">
        <v>1259.1</v>
      </c>
      <c r="L47" s="32"/>
      <c r="M47" s="30"/>
      <c r="N47" s="31" t="n">
        <v>14478.7</v>
      </c>
      <c r="O47" s="31" t="n">
        <v>1259.1</v>
      </c>
      <c r="P47" s="32"/>
      <c r="Q47" s="30"/>
      <c r="R47" s="31" t="n">
        <v>14478.7</v>
      </c>
      <c r="S47" s="31" t="n">
        <v>1259.1</v>
      </c>
      <c r="T47" s="32"/>
      <c r="U47" s="31" t="s">
        <v>133</v>
      </c>
      <c r="V47" s="34"/>
      <c r="W47" s="71"/>
    </row>
    <row r="48" s="35" customFormat="true" ht="253.8" hidden="true" customHeight="false" outlineLevel="0" collapsed="false">
      <c r="A48" s="26"/>
      <c r="B48" s="27" t="s">
        <v>107</v>
      </c>
      <c r="C48" s="28" t="s">
        <v>108</v>
      </c>
      <c r="D48" s="29" t="s">
        <v>23</v>
      </c>
      <c r="E48" s="30"/>
      <c r="F48" s="31"/>
      <c r="G48" s="31"/>
      <c r="H48" s="32"/>
      <c r="I48" s="30"/>
      <c r="J48" s="31"/>
      <c r="K48" s="31"/>
      <c r="L48" s="32"/>
      <c r="M48" s="30"/>
      <c r="N48" s="31"/>
      <c r="O48" s="31"/>
      <c r="P48" s="32"/>
      <c r="Q48" s="30"/>
      <c r="R48" s="31"/>
      <c r="S48" s="31"/>
      <c r="T48" s="32"/>
      <c r="U48" s="31"/>
      <c r="V48" s="34"/>
    </row>
    <row r="49" s="35" customFormat="true" ht="279.2" hidden="true" customHeight="false" outlineLevel="0" collapsed="false">
      <c r="A49" s="26"/>
      <c r="B49" s="27" t="s">
        <v>109</v>
      </c>
      <c r="C49" s="28" t="s">
        <v>110</v>
      </c>
      <c r="D49" s="29" t="s">
        <v>23</v>
      </c>
      <c r="E49" s="30"/>
      <c r="F49" s="31"/>
      <c r="G49" s="31"/>
      <c r="H49" s="32"/>
      <c r="I49" s="30"/>
      <c r="J49" s="31"/>
      <c r="K49" s="31"/>
      <c r="L49" s="32"/>
      <c r="M49" s="30"/>
      <c r="N49" s="31"/>
      <c r="O49" s="31"/>
      <c r="P49" s="32"/>
      <c r="Q49" s="30"/>
      <c r="R49" s="31"/>
      <c r="S49" s="31"/>
      <c r="T49" s="32"/>
      <c r="U49" s="31"/>
      <c r="V49" s="34"/>
    </row>
    <row r="50" s="35" customFormat="true" ht="165" hidden="true" customHeight="false" outlineLevel="0" collapsed="false">
      <c r="A50" s="26"/>
      <c r="B50" s="27" t="s">
        <v>111</v>
      </c>
      <c r="C50" s="28" t="s">
        <v>112</v>
      </c>
      <c r="D50" s="29" t="s">
        <v>23</v>
      </c>
      <c r="E50" s="30"/>
      <c r="F50" s="31"/>
      <c r="G50" s="31"/>
      <c r="H50" s="32"/>
      <c r="I50" s="30"/>
      <c r="J50" s="31"/>
      <c r="K50" s="31"/>
      <c r="L50" s="32"/>
      <c r="M50" s="30"/>
      <c r="N50" s="31"/>
      <c r="O50" s="31"/>
      <c r="P50" s="32"/>
      <c r="Q50" s="30"/>
      <c r="R50" s="31"/>
      <c r="S50" s="31"/>
      <c r="T50" s="32"/>
      <c r="U50" s="31"/>
      <c r="V50" s="34"/>
    </row>
    <row r="51" s="35" customFormat="true" ht="76.15" hidden="false" customHeight="false" outlineLevel="0" collapsed="false">
      <c r="A51" s="26" t="s">
        <v>113</v>
      </c>
      <c r="B51" s="27" t="s">
        <v>114</v>
      </c>
      <c r="C51" s="28" t="s">
        <v>115</v>
      </c>
      <c r="D51" s="29" t="s">
        <v>23</v>
      </c>
      <c r="E51" s="30" t="n">
        <v>14752.5</v>
      </c>
      <c r="F51" s="31" t="n">
        <v>4658.7</v>
      </c>
      <c r="G51" s="31" t="n">
        <v>808.8</v>
      </c>
      <c r="H51" s="32"/>
      <c r="I51" s="30" t="n">
        <v>14752.5</v>
      </c>
      <c r="J51" s="31" t="n">
        <v>4658.7</v>
      </c>
      <c r="K51" s="31" t="n">
        <v>808.8</v>
      </c>
      <c r="L51" s="32"/>
      <c r="M51" s="30" t="n">
        <v>10145.99964</v>
      </c>
      <c r="N51" s="31" t="n">
        <v>3204.00036</v>
      </c>
      <c r="O51" s="31" t="n">
        <v>556.24997</v>
      </c>
      <c r="P51" s="32"/>
      <c r="Q51" s="30" t="n">
        <v>10145.99964</v>
      </c>
      <c r="R51" s="31" t="n">
        <v>3204.00036</v>
      </c>
      <c r="S51" s="31" t="n">
        <v>556.24997</v>
      </c>
      <c r="T51" s="32"/>
      <c r="U51" s="31" t="s">
        <v>132</v>
      </c>
      <c r="V51" s="34"/>
    </row>
    <row r="52" s="35" customFormat="true" ht="101.5" hidden="true" customHeight="false" outlineLevel="0" collapsed="false">
      <c r="A52" s="26"/>
      <c r="B52" s="27" t="s">
        <v>116</v>
      </c>
      <c r="C52" s="28" t="s">
        <v>117</v>
      </c>
      <c r="D52" s="29" t="s">
        <v>23</v>
      </c>
      <c r="E52" s="30"/>
      <c r="F52" s="31"/>
      <c r="G52" s="31"/>
      <c r="H52" s="32"/>
      <c r="I52" s="30"/>
      <c r="J52" s="31"/>
      <c r="K52" s="31"/>
      <c r="L52" s="32"/>
      <c r="M52" s="30"/>
      <c r="N52" s="31"/>
      <c r="O52" s="31"/>
      <c r="P52" s="32"/>
      <c r="Q52" s="30"/>
      <c r="R52" s="31"/>
      <c r="S52" s="31"/>
      <c r="T52" s="32"/>
      <c r="U52" s="31"/>
      <c r="V52" s="34"/>
    </row>
    <row r="53" s="25" customFormat="true" ht="13.8" hidden="false" customHeight="true" outlineLevel="0" collapsed="false">
      <c r="A53" s="17"/>
      <c r="B53" s="44" t="s">
        <v>118</v>
      </c>
      <c r="C53" s="44"/>
      <c r="D53" s="45"/>
      <c r="E53" s="46" t="n">
        <f aca="false">E12+E31</f>
        <v>33345.1</v>
      </c>
      <c r="F53" s="47" t="n">
        <f aca="false">F12+F31</f>
        <v>406424.1</v>
      </c>
      <c r="G53" s="47" t="n">
        <f aca="false">G12+G31</f>
        <v>234050.377</v>
      </c>
      <c r="H53" s="48" t="n">
        <f aca="false">H12+H31</f>
        <v>0</v>
      </c>
      <c r="I53" s="46" t="n">
        <f aca="false">I12+I31</f>
        <v>33345.1</v>
      </c>
      <c r="J53" s="47" t="n">
        <f aca="false">J12+J31</f>
        <v>406424.1</v>
      </c>
      <c r="K53" s="47" t="n">
        <f aca="false">K12+K31</f>
        <v>243454.888</v>
      </c>
      <c r="L53" s="48" t="n">
        <f aca="false">L12+L31</f>
        <v>0</v>
      </c>
      <c r="M53" s="46" t="n">
        <f aca="false">M12+M31</f>
        <v>24129.39964</v>
      </c>
      <c r="N53" s="46" t="n">
        <f aca="false">N12+N31</f>
        <v>331445.93682</v>
      </c>
      <c r="O53" s="46" t="n">
        <f aca="false">O12+O31</f>
        <v>160224.28375</v>
      </c>
      <c r="P53" s="46" t="n">
        <f aca="false">P12+P31</f>
        <v>0</v>
      </c>
      <c r="Q53" s="46" t="n">
        <f aca="false">Q12+Q31</f>
        <v>24129.39964</v>
      </c>
      <c r="R53" s="46" t="n">
        <f aca="false">R12+R31</f>
        <v>331445.93682</v>
      </c>
      <c r="S53" s="46" t="n">
        <f aca="false">S12+S31</f>
        <v>160224.28375</v>
      </c>
      <c r="T53" s="46" t="n">
        <f aca="false">T12+T31</f>
        <v>0</v>
      </c>
      <c r="U53" s="72"/>
      <c r="V53" s="50"/>
    </row>
    <row r="54" s="25" customFormat="true" ht="13.8" hidden="false" customHeight="false" outlineLevel="0" collapsed="false">
      <c r="A54" s="17"/>
      <c r="B54" s="44"/>
      <c r="C54" s="44"/>
      <c r="D54" s="45"/>
      <c r="E54" s="46"/>
      <c r="F54" s="47"/>
      <c r="G54" s="47"/>
      <c r="H54" s="48"/>
      <c r="I54" s="46"/>
      <c r="J54" s="47"/>
      <c r="K54" s="47"/>
      <c r="L54" s="48"/>
      <c r="M54" s="46"/>
      <c r="N54" s="46"/>
      <c r="O54" s="46"/>
      <c r="P54" s="46"/>
      <c r="Q54" s="46"/>
      <c r="R54" s="46"/>
      <c r="S54" s="46"/>
      <c r="T54" s="46"/>
      <c r="U54" s="72"/>
      <c r="V54" s="50"/>
    </row>
    <row r="55" s="54" customFormat="true" ht="13.8" hidden="false" customHeight="false" outlineLevel="0" collapsed="false">
      <c r="A55" s="51"/>
      <c r="B55" s="52" t="s">
        <v>119</v>
      </c>
      <c r="C55" s="53"/>
      <c r="D55" s="52"/>
      <c r="E55" s="53"/>
      <c r="F55" s="53"/>
      <c r="G55" s="53"/>
      <c r="H55" s="53"/>
      <c r="I55" s="53"/>
      <c r="J55" s="53"/>
      <c r="K55" s="52"/>
      <c r="L55" s="53"/>
      <c r="M55" s="53"/>
      <c r="N55" s="53"/>
      <c r="O55" s="53"/>
      <c r="P55" s="53"/>
      <c r="Q55" s="73"/>
      <c r="R55" s="73"/>
      <c r="S55" s="73"/>
      <c r="T55" s="73"/>
      <c r="U55" s="53"/>
      <c r="V55" s="53"/>
    </row>
    <row r="57" s="57" customFormat="true" ht="15" hidden="false" customHeight="false" outlineLevel="0" collapsed="false">
      <c r="A57" s="55"/>
      <c r="B57" s="56" t="s">
        <v>120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</row>
    <row r="58" s="57" customFormat="true" ht="16" hidden="false" customHeight="true" outlineLevel="0" collapsed="false">
      <c r="A58" s="55"/>
      <c r="B58" s="58" t="s">
        <v>121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 s="57" customFormat="true" ht="15" hidden="false" customHeight="false" outlineLevel="0" collapsed="false">
      <c r="A59" s="55"/>
      <c r="B59" s="56" t="s">
        <v>122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</row>
    <row r="61" customFormat="false" ht="15" hidden="false" customHeight="false" outlineLevel="0" collapsed="false">
      <c r="I61" s="2" t="s">
        <v>123</v>
      </c>
    </row>
    <row r="63" customFormat="false" ht="15" hidden="false" customHeight="false" outlineLevel="0" collapsed="false">
      <c r="C63" s="57" t="s">
        <v>129</v>
      </c>
      <c r="I63" s="2" t="s">
        <v>130</v>
      </c>
    </row>
  </sheetData>
  <mergeCells count="37">
    <mergeCell ref="R1:V1"/>
    <mergeCell ref="B3:V3"/>
    <mergeCell ref="B4:V4"/>
    <mergeCell ref="B5:V5"/>
    <mergeCell ref="B6:V6"/>
    <mergeCell ref="B9:B10"/>
    <mergeCell ref="C9:C10"/>
    <mergeCell ref="D9:D10"/>
    <mergeCell ref="E9:H9"/>
    <mergeCell ref="I9:L9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B57:V57"/>
    <mergeCell ref="B58:V58"/>
    <mergeCell ref="B59:V59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4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A09600"/>
    <pageSetUpPr fitToPage="false"/>
  </sheetPr>
  <dimension ref="A1:W63"/>
  <sheetViews>
    <sheetView showFormulas="false" showGridLines="true" showRowColHeaders="true" showZeros="true" rightToLeft="false" tabSelected="true" showOutlineSymbols="true" defaultGridColor="true" view="pageBreakPreview" topLeftCell="A1" colorId="64" zoomScale="65" zoomScaleNormal="60" zoomScalePageLayoutView="65" workbookViewId="0">
      <selection pane="topLeft" activeCell="N14" activeCellId="0" sqref="N14"/>
    </sheetView>
  </sheetViews>
  <sheetFormatPr defaultRowHeight="15" zeroHeight="false" outlineLevelRow="0" outlineLevelCol="0"/>
  <cols>
    <col collapsed="false" customWidth="true" hidden="true" outlineLevel="0" max="1" min="1" style="1" width="38.63"/>
    <col collapsed="false" customWidth="true" hidden="false" outlineLevel="0" max="2" min="2" style="2" width="7.41"/>
    <col collapsed="false" customWidth="true" hidden="false" outlineLevel="0" max="3" min="3" style="2" width="30.14"/>
    <col collapsed="false" customWidth="true" hidden="false" outlineLevel="0" max="4" min="4" style="2" width="23.28"/>
    <col collapsed="false" customWidth="true" hidden="false" outlineLevel="0" max="16" min="5" style="2" width="13.7"/>
    <col collapsed="false" customWidth="true" hidden="false" outlineLevel="0" max="20" min="17" style="59" width="13.7"/>
    <col collapsed="false" customWidth="true" hidden="false" outlineLevel="0" max="21" min="21" style="2" width="14.43"/>
    <col collapsed="false" customWidth="true" hidden="false" outlineLevel="0" max="22" min="22" style="2" width="10.58"/>
    <col collapsed="false" customWidth="true" hidden="false" outlineLevel="0" max="1025" min="23" style="2" width="9.13"/>
  </cols>
  <sheetData>
    <row r="1" customFormat="false" ht="71.25" hidden="false" customHeight="true" outlineLevel="0" collapsed="false">
      <c r="R1" s="60" t="s">
        <v>0</v>
      </c>
      <c r="S1" s="60"/>
      <c r="T1" s="60"/>
      <c r="U1" s="60"/>
      <c r="V1" s="60"/>
    </row>
    <row r="3" customFormat="false" ht="22.05" hidden="false" customHeight="false" outlineLevel="0" collapsed="false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22.05" hidden="false" customHeight="false" outlineLevel="0" collapsed="false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22.05" hidden="false" customHeight="false" outlineLevel="0" collapsed="false">
      <c r="B5" s="6" t="s">
        <v>134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22.05" hidden="false" customHeight="false" outlineLevel="0" collapsed="false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9" customFormat="false" ht="141.75" hidden="false" customHeight="true" outlineLevel="0" collapsed="false">
      <c r="B9" s="74" t="s">
        <v>5</v>
      </c>
      <c r="C9" s="75" t="s">
        <v>6</v>
      </c>
      <c r="D9" s="75" t="s">
        <v>7</v>
      </c>
      <c r="E9" s="75" t="s">
        <v>8</v>
      </c>
      <c r="F9" s="75"/>
      <c r="G9" s="75"/>
      <c r="H9" s="75"/>
      <c r="I9" s="75" t="s">
        <v>9</v>
      </c>
      <c r="J9" s="75"/>
      <c r="K9" s="75"/>
      <c r="L9" s="75"/>
      <c r="M9" s="75" t="s">
        <v>10</v>
      </c>
      <c r="N9" s="75"/>
      <c r="O9" s="75"/>
      <c r="P9" s="75"/>
      <c r="Q9" s="76" t="s">
        <v>11</v>
      </c>
      <c r="R9" s="76"/>
      <c r="S9" s="76"/>
      <c r="T9" s="76"/>
      <c r="U9" s="75" t="s">
        <v>12</v>
      </c>
      <c r="V9" s="75" t="s">
        <v>13</v>
      </c>
    </row>
    <row r="10" customFormat="false" ht="73.5" hidden="false" customHeight="true" outlineLevel="0" collapsed="false">
      <c r="B10" s="74"/>
      <c r="C10" s="75"/>
      <c r="D10" s="75"/>
      <c r="E10" s="77" t="s">
        <v>14</v>
      </c>
      <c r="F10" s="77" t="s">
        <v>15</v>
      </c>
      <c r="G10" s="77" t="s">
        <v>16</v>
      </c>
      <c r="H10" s="77" t="s">
        <v>17</v>
      </c>
      <c r="I10" s="77" t="s">
        <v>14</v>
      </c>
      <c r="J10" s="77" t="s">
        <v>15</v>
      </c>
      <c r="K10" s="77" t="s">
        <v>16</v>
      </c>
      <c r="L10" s="77" t="s">
        <v>17</v>
      </c>
      <c r="M10" s="77" t="s">
        <v>14</v>
      </c>
      <c r="N10" s="77" t="s">
        <v>15</v>
      </c>
      <c r="O10" s="77" t="s">
        <v>16</v>
      </c>
      <c r="P10" s="77" t="s">
        <v>17</v>
      </c>
      <c r="Q10" s="78" t="s">
        <v>14</v>
      </c>
      <c r="R10" s="78" t="s">
        <v>15</v>
      </c>
      <c r="S10" s="78" t="s">
        <v>16</v>
      </c>
      <c r="T10" s="78" t="s">
        <v>17</v>
      </c>
      <c r="U10" s="75"/>
      <c r="V10" s="75"/>
    </row>
    <row r="11" customFormat="false" ht="15" hidden="false" customHeight="false" outlineLevel="0" collapsed="false">
      <c r="B11" s="79" t="n">
        <v>1</v>
      </c>
      <c r="C11" s="79" t="n">
        <v>2</v>
      </c>
      <c r="D11" s="79" t="n">
        <v>3</v>
      </c>
      <c r="E11" s="79" t="n">
        <v>4</v>
      </c>
      <c r="F11" s="79" t="n">
        <v>5</v>
      </c>
      <c r="G11" s="79" t="n">
        <v>6</v>
      </c>
      <c r="H11" s="79" t="n">
        <v>7</v>
      </c>
      <c r="I11" s="79" t="n">
        <v>8</v>
      </c>
      <c r="J11" s="79" t="n">
        <v>9</v>
      </c>
      <c r="K11" s="79" t="n">
        <v>10</v>
      </c>
      <c r="L11" s="79" t="n">
        <v>11</v>
      </c>
      <c r="M11" s="79" t="n">
        <v>12</v>
      </c>
      <c r="N11" s="79" t="n">
        <v>13</v>
      </c>
      <c r="O11" s="79" t="n">
        <v>14</v>
      </c>
      <c r="P11" s="79" t="n">
        <v>15</v>
      </c>
      <c r="Q11" s="80" t="n">
        <v>16</v>
      </c>
      <c r="R11" s="80" t="n">
        <v>17</v>
      </c>
      <c r="S11" s="80" t="n">
        <v>18</v>
      </c>
      <c r="T11" s="80" t="n">
        <v>19</v>
      </c>
      <c r="U11" s="79" t="n">
        <v>20</v>
      </c>
      <c r="V11" s="79" t="n">
        <v>21</v>
      </c>
    </row>
    <row r="12" s="25" customFormat="true" ht="50.75" hidden="false" customHeight="false" outlineLevel="0" collapsed="false">
      <c r="A12" s="17"/>
      <c r="B12" s="37" t="s">
        <v>18</v>
      </c>
      <c r="C12" s="38" t="s">
        <v>19</v>
      </c>
      <c r="D12" s="38"/>
      <c r="E12" s="81" t="n">
        <f aca="false">SUM(E13:E30)</f>
        <v>18021.5</v>
      </c>
      <c r="F12" s="81" t="n">
        <f aca="false">SUM(F13:F30)</f>
        <v>383016.4</v>
      </c>
      <c r="G12" s="81" t="n">
        <f aca="false">SUM(G13:G30)</f>
        <v>216978.508</v>
      </c>
      <c r="H12" s="81" t="n">
        <f aca="false">SUM(H13:H30)</f>
        <v>0</v>
      </c>
      <c r="I12" s="81" t="n">
        <f aca="false">SUM(I13:I30)</f>
        <v>18021.5</v>
      </c>
      <c r="J12" s="81" t="n">
        <f aca="false">SUM(J13:J30)</f>
        <v>383016.4</v>
      </c>
      <c r="K12" s="81" t="n">
        <f aca="false">SUM(K13:K30)</f>
        <v>216978.508</v>
      </c>
      <c r="L12" s="81" t="n">
        <f aca="false">SUM(L13:L30)</f>
        <v>0</v>
      </c>
      <c r="M12" s="81" t="n">
        <f aca="false">SUM(M13:M30)</f>
        <v>17695.07288</v>
      </c>
      <c r="N12" s="81" t="n">
        <f aca="false">SUM(N13:N30)</f>
        <v>383016.4</v>
      </c>
      <c r="O12" s="81" t="n">
        <f aca="false">SUM(O13:O30)</f>
        <v>216832.1934</v>
      </c>
      <c r="P12" s="81" t="n">
        <f aca="false">SUM(P13:P30)</f>
        <v>0</v>
      </c>
      <c r="Q12" s="81" t="n">
        <f aca="false">SUM(Q13:Q30)</f>
        <v>17695.07288</v>
      </c>
      <c r="R12" s="81" t="n">
        <f aca="false">SUM(R13:R30)</f>
        <v>383016.4</v>
      </c>
      <c r="S12" s="81" t="n">
        <f aca="false">SUM(S13:S30)</f>
        <v>216832.1934</v>
      </c>
      <c r="T12" s="81" t="n">
        <f aca="false">SUM(T13:T30)</f>
        <v>0</v>
      </c>
      <c r="U12" s="40"/>
      <c r="V12" s="42"/>
    </row>
    <row r="13" s="35" customFormat="true" ht="63.45" hidden="false" customHeight="false" outlineLevel="0" collapsed="false">
      <c r="A13" s="26" t="s">
        <v>20</v>
      </c>
      <c r="B13" s="27" t="s">
        <v>21</v>
      </c>
      <c r="C13" s="28" t="s">
        <v>22</v>
      </c>
      <c r="D13" s="29" t="s">
        <v>23</v>
      </c>
      <c r="E13" s="31"/>
      <c r="F13" s="31" t="n">
        <v>134612.1</v>
      </c>
      <c r="G13" s="31" t="n">
        <v>57427.093</v>
      </c>
      <c r="H13" s="31"/>
      <c r="I13" s="31"/>
      <c r="J13" s="31" t="n">
        <v>134612.1</v>
      </c>
      <c r="K13" s="31" t="n">
        <v>57427.093</v>
      </c>
      <c r="L13" s="31"/>
      <c r="M13" s="31"/>
      <c r="N13" s="31" t="n">
        <v>134612.1</v>
      </c>
      <c r="O13" s="31" t="n">
        <v>57400.28971</v>
      </c>
      <c r="P13" s="31"/>
      <c r="Q13" s="31"/>
      <c r="R13" s="31" t="n">
        <v>134612.1</v>
      </c>
      <c r="S13" s="31" t="n">
        <v>57400.28971</v>
      </c>
      <c r="T13" s="31"/>
      <c r="U13" s="31" t="s">
        <v>135</v>
      </c>
      <c r="V13" s="34"/>
    </row>
    <row r="14" s="35" customFormat="true" ht="63.45" hidden="false" customHeight="false" outlineLevel="0" collapsed="false">
      <c r="A14" s="26" t="s">
        <v>25</v>
      </c>
      <c r="B14" s="27" t="s">
        <v>26</v>
      </c>
      <c r="C14" s="36" t="s">
        <v>27</v>
      </c>
      <c r="D14" s="29" t="s">
        <v>23</v>
      </c>
      <c r="E14" s="31"/>
      <c r="F14" s="31" t="n">
        <v>232875</v>
      </c>
      <c r="G14" s="31" t="n">
        <v>78744.708</v>
      </c>
      <c r="H14" s="31"/>
      <c r="I14" s="31"/>
      <c r="J14" s="31" t="n">
        <v>232875</v>
      </c>
      <c r="K14" s="31" t="n">
        <v>78744.708</v>
      </c>
      <c r="L14" s="31"/>
      <c r="M14" s="31"/>
      <c r="N14" s="31" t="n">
        <v>232875</v>
      </c>
      <c r="O14" s="31" t="n">
        <v>78625.2206</v>
      </c>
      <c r="P14" s="31"/>
      <c r="Q14" s="31"/>
      <c r="R14" s="31" t="n">
        <v>232875</v>
      </c>
      <c r="S14" s="31" t="n">
        <v>78625.2206</v>
      </c>
      <c r="T14" s="31"/>
      <c r="U14" s="31" t="s">
        <v>135</v>
      </c>
      <c r="V14" s="34"/>
    </row>
    <row r="15" s="35" customFormat="true" ht="76.15" hidden="false" customHeight="false" outlineLevel="0" collapsed="false">
      <c r="A15" s="26" t="s">
        <v>28</v>
      </c>
      <c r="B15" s="27" t="s">
        <v>29</v>
      </c>
      <c r="C15" s="28" t="s">
        <v>30</v>
      </c>
      <c r="D15" s="29" t="s">
        <v>23</v>
      </c>
      <c r="E15" s="31"/>
      <c r="F15" s="31"/>
      <c r="G15" s="31" t="n">
        <v>37214.579</v>
      </c>
      <c r="H15" s="31"/>
      <c r="I15" s="31"/>
      <c r="J15" s="31"/>
      <c r="K15" s="31" t="n">
        <v>37214.579</v>
      </c>
      <c r="L15" s="31"/>
      <c r="M15" s="31"/>
      <c r="N15" s="31"/>
      <c r="O15" s="31" t="n">
        <v>37214.57788</v>
      </c>
      <c r="P15" s="31"/>
      <c r="Q15" s="31"/>
      <c r="R15" s="31"/>
      <c r="S15" s="31" t="n">
        <v>37214.57788</v>
      </c>
      <c r="T15" s="31"/>
      <c r="U15" s="31" t="s">
        <v>135</v>
      </c>
      <c r="V15" s="34"/>
    </row>
    <row r="16" s="35" customFormat="true" ht="108.45" hidden="false" customHeight="false" outlineLevel="0" collapsed="false">
      <c r="A16" s="26" t="s">
        <v>31</v>
      </c>
      <c r="B16" s="27" t="s">
        <v>32</v>
      </c>
      <c r="C16" s="28" t="s">
        <v>33</v>
      </c>
      <c r="D16" s="29" t="s">
        <v>23</v>
      </c>
      <c r="E16" s="31"/>
      <c r="F16" s="31" t="n">
        <f aca="false">6224.6+391</f>
        <v>6615.6</v>
      </c>
      <c r="G16" s="31"/>
      <c r="H16" s="31"/>
      <c r="I16" s="31"/>
      <c r="J16" s="31" t="n">
        <f aca="false">6224.6+391</f>
        <v>6615.6</v>
      </c>
      <c r="K16" s="31"/>
      <c r="L16" s="31"/>
      <c r="M16" s="31"/>
      <c r="N16" s="31" t="n">
        <f aca="false">6224.6+391</f>
        <v>6615.6</v>
      </c>
      <c r="O16" s="31"/>
      <c r="P16" s="31"/>
      <c r="Q16" s="31"/>
      <c r="R16" s="31" t="n">
        <f aca="false">6224.6+391</f>
        <v>6615.6</v>
      </c>
      <c r="S16" s="31"/>
      <c r="T16" s="31"/>
      <c r="U16" s="31" t="s">
        <v>135</v>
      </c>
      <c r="V16" s="34"/>
    </row>
    <row r="17" s="35" customFormat="true" ht="131.5" hidden="false" customHeight="false" outlineLevel="0" collapsed="false">
      <c r="A17" s="26" t="s">
        <v>34</v>
      </c>
      <c r="B17" s="27" t="s">
        <v>35</v>
      </c>
      <c r="C17" s="28" t="s">
        <v>36</v>
      </c>
      <c r="D17" s="29" t="s">
        <v>23</v>
      </c>
      <c r="E17" s="31"/>
      <c r="F17" s="31" t="n">
        <f aca="false">4522.5-1000</f>
        <v>3522.5</v>
      </c>
      <c r="G17" s="31"/>
      <c r="H17" s="31"/>
      <c r="I17" s="31"/>
      <c r="J17" s="31" t="n">
        <f aca="false">4522.5-1000</f>
        <v>3522.5</v>
      </c>
      <c r="K17" s="31"/>
      <c r="L17" s="31"/>
      <c r="M17" s="31"/>
      <c r="N17" s="31" t="n">
        <f aca="false">4522.5-1000</f>
        <v>3522.5</v>
      </c>
      <c r="O17" s="31"/>
      <c r="P17" s="31"/>
      <c r="Q17" s="31"/>
      <c r="R17" s="31" t="n">
        <f aca="false">4522.5-1000</f>
        <v>3522.5</v>
      </c>
      <c r="S17" s="31"/>
      <c r="T17" s="31"/>
      <c r="U17" s="31" t="s">
        <v>135</v>
      </c>
      <c r="V17" s="34"/>
    </row>
    <row r="18" s="35" customFormat="true" ht="63.45" hidden="false" customHeight="false" outlineLevel="0" collapsed="false">
      <c r="A18" s="26" t="s">
        <v>37</v>
      </c>
      <c r="B18" s="27" t="s">
        <v>38</v>
      </c>
      <c r="C18" s="36" t="s">
        <v>39</v>
      </c>
      <c r="D18" s="29" t="s">
        <v>23</v>
      </c>
      <c r="E18" s="31"/>
      <c r="F18" s="31" t="n">
        <v>691.2</v>
      </c>
      <c r="G18" s="31"/>
      <c r="H18" s="31"/>
      <c r="I18" s="31"/>
      <c r="J18" s="31" t="n">
        <v>691.2</v>
      </c>
      <c r="K18" s="31"/>
      <c r="L18" s="31"/>
      <c r="M18" s="31"/>
      <c r="N18" s="31" t="n">
        <v>691.2</v>
      </c>
      <c r="O18" s="31"/>
      <c r="P18" s="31"/>
      <c r="Q18" s="31"/>
      <c r="R18" s="31" t="n">
        <v>691.2</v>
      </c>
      <c r="S18" s="31"/>
      <c r="T18" s="31"/>
      <c r="U18" s="31" t="s">
        <v>135</v>
      </c>
      <c r="V18" s="33"/>
    </row>
    <row r="19" s="35" customFormat="true" ht="126.9" hidden="true" customHeight="false" outlineLevel="0" collapsed="false">
      <c r="A19" s="26"/>
      <c r="B19" s="27" t="s">
        <v>40</v>
      </c>
      <c r="C19" s="28" t="s">
        <v>41</v>
      </c>
      <c r="D19" s="29" t="s">
        <v>23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 t="s">
        <v>135</v>
      </c>
      <c r="V19" s="33"/>
    </row>
    <row r="20" s="35" customFormat="true" ht="139.6" hidden="true" customHeight="false" outlineLevel="0" collapsed="false">
      <c r="A20" s="26"/>
      <c r="B20" s="27" t="s">
        <v>42</v>
      </c>
      <c r="C20" s="28" t="s">
        <v>43</v>
      </c>
      <c r="D20" s="29" t="s">
        <v>23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 t="s">
        <v>135</v>
      </c>
      <c r="V20" s="33"/>
    </row>
    <row r="21" s="35" customFormat="true" ht="177.65" hidden="true" customHeight="false" outlineLevel="0" collapsed="false">
      <c r="A21" s="26"/>
      <c r="B21" s="27" t="s">
        <v>44</v>
      </c>
      <c r="C21" s="28" t="s">
        <v>45</v>
      </c>
      <c r="D21" s="29" t="s">
        <v>23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 t="s">
        <v>135</v>
      </c>
      <c r="V21" s="33"/>
    </row>
    <row r="22" s="35" customFormat="true" ht="71.5" hidden="true" customHeight="false" outlineLevel="0" collapsed="false">
      <c r="A22" s="26"/>
      <c r="B22" s="27" t="s">
        <v>46</v>
      </c>
      <c r="C22" s="28" t="s">
        <v>47</v>
      </c>
      <c r="D22" s="29" t="s">
        <v>23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 t="s">
        <v>135</v>
      </c>
      <c r="V22" s="33"/>
    </row>
    <row r="23" s="35" customFormat="true" ht="63.45" hidden="true" customHeight="false" outlineLevel="0" collapsed="false">
      <c r="A23" s="26"/>
      <c r="B23" s="27" t="s">
        <v>48</v>
      </c>
      <c r="C23" s="36" t="s">
        <v>49</v>
      </c>
      <c r="D23" s="29" t="s">
        <v>23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 t="s">
        <v>135</v>
      </c>
      <c r="V23" s="33"/>
    </row>
    <row r="24" s="35" customFormat="true" ht="63.45" hidden="true" customHeight="false" outlineLevel="0" collapsed="false">
      <c r="A24" s="26"/>
      <c r="B24" s="27" t="s">
        <v>50</v>
      </c>
      <c r="C24" s="28" t="s">
        <v>51</v>
      </c>
      <c r="D24" s="29" t="s">
        <v>23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 t="s">
        <v>135</v>
      </c>
      <c r="V24" s="33"/>
    </row>
    <row r="25" s="35" customFormat="true" ht="63.45" hidden="true" customHeight="false" outlineLevel="0" collapsed="false">
      <c r="A25" s="26"/>
      <c r="B25" s="27" t="s">
        <v>52</v>
      </c>
      <c r="C25" s="36" t="s">
        <v>53</v>
      </c>
      <c r="D25" s="29" t="s">
        <v>23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 t="s">
        <v>135</v>
      </c>
      <c r="V25" s="33"/>
    </row>
    <row r="26" s="35" customFormat="true" ht="88.8" hidden="false" customHeight="false" outlineLevel="0" collapsed="false">
      <c r="A26" s="26" t="s">
        <v>54</v>
      </c>
      <c r="B26" s="27" t="s">
        <v>55</v>
      </c>
      <c r="C26" s="28" t="s">
        <v>56</v>
      </c>
      <c r="D26" s="29" t="s">
        <v>23</v>
      </c>
      <c r="E26" s="31"/>
      <c r="F26" s="31" t="n">
        <v>4700</v>
      </c>
      <c r="G26" s="31" t="n">
        <v>41142.292</v>
      </c>
      <c r="H26" s="31"/>
      <c r="I26" s="31"/>
      <c r="J26" s="31" t="n">
        <v>4700</v>
      </c>
      <c r="K26" s="31" t="n">
        <v>41142.292</v>
      </c>
      <c r="L26" s="31"/>
      <c r="M26" s="31"/>
      <c r="N26" s="31" t="n">
        <v>4700</v>
      </c>
      <c r="O26" s="82" t="n">
        <v>41142.26921</v>
      </c>
      <c r="P26" s="82"/>
      <c r="Q26" s="82"/>
      <c r="R26" s="82" t="n">
        <v>4700</v>
      </c>
      <c r="S26" s="82" t="n">
        <v>41142.26921</v>
      </c>
      <c r="T26" s="31"/>
      <c r="U26" s="31" t="s">
        <v>135</v>
      </c>
      <c r="V26" s="34"/>
    </row>
    <row r="27" s="35" customFormat="true" ht="167.3" hidden="false" customHeight="false" outlineLevel="0" collapsed="false">
      <c r="A27" s="26" t="s">
        <v>57</v>
      </c>
      <c r="B27" s="27" t="s">
        <v>58</v>
      </c>
      <c r="C27" s="28" t="s">
        <v>59</v>
      </c>
      <c r="D27" s="29" t="s">
        <v>23</v>
      </c>
      <c r="E27" s="31" t="n">
        <v>18021.5</v>
      </c>
      <c r="F27" s="31"/>
      <c r="G27" s="31"/>
      <c r="H27" s="31"/>
      <c r="I27" s="31" t="n">
        <v>18021.5</v>
      </c>
      <c r="J27" s="31"/>
      <c r="K27" s="31"/>
      <c r="L27" s="31"/>
      <c r="M27" s="31" t="n">
        <v>17695.07288</v>
      </c>
      <c r="N27" s="31"/>
      <c r="O27" s="82"/>
      <c r="P27" s="82"/>
      <c r="Q27" s="82" t="n">
        <v>17695.07288</v>
      </c>
      <c r="R27" s="82"/>
      <c r="S27" s="82"/>
      <c r="T27" s="31"/>
      <c r="U27" s="31" t="s">
        <v>135</v>
      </c>
      <c r="V27" s="34"/>
    </row>
    <row r="28" s="35" customFormat="true" ht="71.5" hidden="true" customHeight="false" outlineLevel="0" collapsed="false">
      <c r="A28" s="26"/>
      <c r="B28" s="27" t="s">
        <v>60</v>
      </c>
      <c r="C28" s="28" t="s">
        <v>61</v>
      </c>
      <c r="D28" s="29" t="s">
        <v>23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82"/>
      <c r="P28" s="82"/>
      <c r="Q28" s="82"/>
      <c r="R28" s="82"/>
      <c r="S28" s="82"/>
      <c r="T28" s="31"/>
      <c r="U28" s="31" t="s">
        <v>135</v>
      </c>
      <c r="V28" s="34"/>
    </row>
    <row r="29" s="35" customFormat="true" ht="63.45" hidden="false" customHeight="false" outlineLevel="0" collapsed="false">
      <c r="A29" s="26"/>
      <c r="B29" s="27" t="s">
        <v>62</v>
      </c>
      <c r="C29" s="28" t="s">
        <v>63</v>
      </c>
      <c r="D29" s="29" t="s">
        <v>23</v>
      </c>
      <c r="E29" s="31"/>
      <c r="F29" s="31"/>
      <c r="G29" s="31" t="n">
        <v>987.93</v>
      </c>
      <c r="H29" s="31"/>
      <c r="I29" s="31"/>
      <c r="J29" s="31"/>
      <c r="K29" s="31" t="n">
        <v>987.93</v>
      </c>
      <c r="L29" s="31"/>
      <c r="M29" s="31"/>
      <c r="N29" s="31"/>
      <c r="O29" s="82" t="n">
        <v>987.93</v>
      </c>
      <c r="P29" s="82"/>
      <c r="Q29" s="82"/>
      <c r="R29" s="82"/>
      <c r="S29" s="82" t="n">
        <v>987.93</v>
      </c>
      <c r="T29" s="31"/>
      <c r="U29" s="31" t="s">
        <v>135</v>
      </c>
      <c r="V29" s="34"/>
    </row>
    <row r="30" s="35" customFormat="true" ht="63.45" hidden="false" customHeight="false" outlineLevel="0" collapsed="false">
      <c r="A30" s="26" t="s">
        <v>64</v>
      </c>
      <c r="B30" s="27" t="s">
        <v>65</v>
      </c>
      <c r="C30" s="28" t="s">
        <v>66</v>
      </c>
      <c r="D30" s="29" t="s">
        <v>23</v>
      </c>
      <c r="E30" s="31"/>
      <c r="F30" s="31"/>
      <c r="G30" s="31" t="n">
        <v>1461.906</v>
      </c>
      <c r="H30" s="31"/>
      <c r="I30" s="31"/>
      <c r="J30" s="31"/>
      <c r="K30" s="31" t="n">
        <v>1461.906</v>
      </c>
      <c r="L30" s="31"/>
      <c r="M30" s="31"/>
      <c r="N30" s="31"/>
      <c r="O30" s="31" t="n">
        <v>1461.906</v>
      </c>
      <c r="P30" s="31"/>
      <c r="Q30" s="31"/>
      <c r="R30" s="31"/>
      <c r="S30" s="31" t="n">
        <v>1461.906</v>
      </c>
      <c r="T30" s="31"/>
      <c r="U30" s="31" t="s">
        <v>135</v>
      </c>
      <c r="V30" s="34"/>
    </row>
    <row r="31" s="25" customFormat="true" ht="76.15" hidden="false" customHeight="false" outlineLevel="0" collapsed="false">
      <c r="A31" s="17"/>
      <c r="B31" s="37" t="s">
        <v>67</v>
      </c>
      <c r="C31" s="38" t="s">
        <v>68</v>
      </c>
      <c r="D31" s="38"/>
      <c r="E31" s="81" t="n">
        <f aca="false">SUM(E32:E52)</f>
        <v>14752.5</v>
      </c>
      <c r="F31" s="81" t="n">
        <f aca="false">SUM(F32:F52)</f>
        <v>25435.2</v>
      </c>
      <c r="G31" s="81" t="n">
        <f aca="false">SUM(G32:G52)</f>
        <v>33081.411</v>
      </c>
      <c r="H31" s="81" t="n">
        <f aca="false">SUM(H32:H52)</f>
        <v>0</v>
      </c>
      <c r="I31" s="81" t="n">
        <f aca="false">SUM(I32:I52)</f>
        <v>14752.5</v>
      </c>
      <c r="J31" s="81" t="n">
        <f aca="false">SUM(J32:J52)</f>
        <v>25435.2</v>
      </c>
      <c r="K31" s="81" t="n">
        <f aca="false">SUM(K32:K52)</f>
        <v>33081.411</v>
      </c>
      <c r="L31" s="81" t="n">
        <f aca="false">SUM(L32:L52)</f>
        <v>0</v>
      </c>
      <c r="M31" s="81" t="n">
        <f aca="false">SUM(M32:M52)</f>
        <v>14388.35517</v>
      </c>
      <c r="N31" s="81" t="n">
        <f aca="false">SUM(N32:N52)</f>
        <v>25320.19408</v>
      </c>
      <c r="O31" s="81" t="n">
        <f aca="false">SUM(O32:O52)</f>
        <v>33058.03463</v>
      </c>
      <c r="P31" s="81" t="n">
        <f aca="false">SUM(P32:P52)</f>
        <v>0</v>
      </c>
      <c r="Q31" s="81" t="n">
        <f aca="false">SUM(Q32:Q52)</f>
        <v>14388.35517</v>
      </c>
      <c r="R31" s="81" t="n">
        <f aca="false">SUM(R32:R52)</f>
        <v>25320.19408</v>
      </c>
      <c r="S31" s="81" t="n">
        <f aca="false">SUM(S32:S52)</f>
        <v>33058.03463</v>
      </c>
      <c r="T31" s="81" t="n">
        <f aca="false">SUM(T32:T52)</f>
        <v>0</v>
      </c>
      <c r="U31" s="40"/>
      <c r="V31" s="42"/>
    </row>
    <row r="32" s="35" customFormat="true" ht="63.45" hidden="false" customHeight="false" outlineLevel="0" collapsed="false">
      <c r="A32" s="26" t="s">
        <v>69</v>
      </c>
      <c r="B32" s="27" t="s">
        <v>70</v>
      </c>
      <c r="C32" s="28" t="s">
        <v>71</v>
      </c>
      <c r="D32" s="29" t="s">
        <v>23</v>
      </c>
      <c r="E32" s="31"/>
      <c r="F32" s="31"/>
      <c r="G32" s="31" t="n">
        <f aca="false">5580+200</f>
        <v>5780</v>
      </c>
      <c r="H32" s="31"/>
      <c r="I32" s="31"/>
      <c r="J32" s="31"/>
      <c r="K32" s="31" t="n">
        <f aca="false">5580+200</f>
        <v>5780</v>
      </c>
      <c r="L32" s="31"/>
      <c r="M32" s="31"/>
      <c r="N32" s="31"/>
      <c r="O32" s="31" t="n">
        <v>5778.2551</v>
      </c>
      <c r="P32" s="31"/>
      <c r="Q32" s="31"/>
      <c r="R32" s="31"/>
      <c r="S32" s="31" t="n">
        <v>5778.2551</v>
      </c>
      <c r="T32" s="31"/>
      <c r="U32" s="31" t="s">
        <v>135</v>
      </c>
      <c r="V32" s="34"/>
    </row>
    <row r="33" s="35" customFormat="true" ht="63.45" hidden="false" customHeight="false" outlineLevel="0" collapsed="false">
      <c r="A33" s="26" t="s">
        <v>72</v>
      </c>
      <c r="B33" s="27" t="s">
        <v>73</v>
      </c>
      <c r="C33" s="28" t="s">
        <v>74</v>
      </c>
      <c r="D33" s="29" t="s">
        <v>23</v>
      </c>
      <c r="E33" s="31"/>
      <c r="F33" s="31" t="n">
        <v>3000</v>
      </c>
      <c r="G33" s="31" t="n">
        <v>23771.2</v>
      </c>
      <c r="H33" s="31"/>
      <c r="I33" s="31"/>
      <c r="J33" s="31" t="n">
        <v>3000</v>
      </c>
      <c r="K33" s="31" t="n">
        <v>23771.2</v>
      </c>
      <c r="L33" s="31"/>
      <c r="M33" s="31"/>
      <c r="N33" s="31" t="n">
        <v>3000</v>
      </c>
      <c r="O33" s="31" t="n">
        <v>23769.53315</v>
      </c>
      <c r="P33" s="31"/>
      <c r="Q33" s="31"/>
      <c r="R33" s="31" t="n">
        <v>3000</v>
      </c>
      <c r="S33" s="31" t="n">
        <v>23769.53315</v>
      </c>
      <c r="T33" s="31"/>
      <c r="U33" s="31" t="s">
        <v>135</v>
      </c>
      <c r="V33" s="34"/>
    </row>
    <row r="34" s="35" customFormat="true" ht="266.5" hidden="false" customHeight="false" outlineLevel="0" collapsed="false">
      <c r="A34" s="26" t="s">
        <v>75</v>
      </c>
      <c r="B34" s="27" t="s">
        <v>76</v>
      </c>
      <c r="C34" s="28" t="s">
        <v>77</v>
      </c>
      <c r="D34" s="29" t="s">
        <v>23</v>
      </c>
      <c r="E34" s="31"/>
      <c r="F34" s="31" t="n">
        <v>1185.8</v>
      </c>
      <c r="G34" s="82" t="n">
        <v>500</v>
      </c>
      <c r="H34" s="82"/>
      <c r="I34" s="82"/>
      <c r="J34" s="82" t="n">
        <v>1185.8</v>
      </c>
      <c r="K34" s="82" t="n">
        <v>500</v>
      </c>
      <c r="L34" s="82"/>
      <c r="M34" s="82"/>
      <c r="N34" s="82" t="n">
        <v>1185.8</v>
      </c>
      <c r="O34" s="82" t="n">
        <v>500</v>
      </c>
      <c r="P34" s="82"/>
      <c r="Q34" s="82"/>
      <c r="R34" s="82" t="n">
        <v>1185.8</v>
      </c>
      <c r="S34" s="82" t="n">
        <v>500</v>
      </c>
      <c r="T34" s="31"/>
      <c r="U34" s="31" t="s">
        <v>135</v>
      </c>
      <c r="V34" s="34"/>
    </row>
    <row r="35" s="35" customFormat="true" ht="418.8" hidden="true" customHeight="false" outlineLevel="0" collapsed="false">
      <c r="A35" s="26"/>
      <c r="B35" s="27" t="s">
        <v>78</v>
      </c>
      <c r="C35" s="28" t="s">
        <v>79</v>
      </c>
      <c r="D35" s="29" t="s">
        <v>23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 t="s">
        <v>135</v>
      </c>
      <c r="V35" s="34"/>
    </row>
    <row r="36" s="35" customFormat="true" ht="203.05" hidden="false" customHeight="false" outlineLevel="0" collapsed="false">
      <c r="A36" s="26" t="s">
        <v>80</v>
      </c>
      <c r="B36" s="27" t="s">
        <v>81</v>
      </c>
      <c r="C36" s="28" t="s">
        <v>82</v>
      </c>
      <c r="D36" s="29" t="s">
        <v>23</v>
      </c>
      <c r="E36" s="31"/>
      <c r="F36" s="31" t="n">
        <v>2112</v>
      </c>
      <c r="G36" s="31" t="n">
        <v>288</v>
      </c>
      <c r="H36" s="31"/>
      <c r="I36" s="31"/>
      <c r="J36" s="31" t="n">
        <v>2112</v>
      </c>
      <c r="K36" s="31" t="n">
        <v>288</v>
      </c>
      <c r="L36" s="31"/>
      <c r="M36" s="31"/>
      <c r="N36" s="31" t="n">
        <v>2112</v>
      </c>
      <c r="O36" s="31" t="n">
        <v>288</v>
      </c>
      <c r="P36" s="31"/>
      <c r="Q36" s="31"/>
      <c r="R36" s="31" t="n">
        <v>2112</v>
      </c>
      <c r="S36" s="31" t="n">
        <v>288</v>
      </c>
      <c r="T36" s="31"/>
      <c r="U36" s="31" t="s">
        <v>135</v>
      </c>
      <c r="V36" s="34"/>
      <c r="W36" s="71"/>
    </row>
    <row r="37" s="35" customFormat="true" ht="63.45" hidden="true" customHeight="false" outlineLevel="0" collapsed="false">
      <c r="A37" s="26"/>
      <c r="B37" s="27" t="s">
        <v>83</v>
      </c>
      <c r="C37" s="28" t="s">
        <v>84</v>
      </c>
      <c r="D37" s="29" t="s">
        <v>23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 t="s">
        <v>135</v>
      </c>
      <c r="V37" s="34"/>
    </row>
    <row r="38" s="35" customFormat="true" ht="63.45" hidden="true" customHeight="false" outlineLevel="0" collapsed="false">
      <c r="A38" s="26"/>
      <c r="B38" s="27" t="s">
        <v>85</v>
      </c>
      <c r="C38" s="28" t="s">
        <v>86</v>
      </c>
      <c r="D38" s="29" t="s">
        <v>23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 t="s">
        <v>135</v>
      </c>
      <c r="V38" s="34"/>
    </row>
    <row r="39" s="35" customFormat="true" ht="71.5" hidden="true" customHeight="false" outlineLevel="0" collapsed="false">
      <c r="A39" s="26"/>
      <c r="B39" s="27" t="s">
        <v>87</v>
      </c>
      <c r="C39" s="28" t="s">
        <v>88</v>
      </c>
      <c r="D39" s="29" t="s">
        <v>23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 t="s">
        <v>135</v>
      </c>
      <c r="V39" s="34"/>
    </row>
    <row r="40" s="35" customFormat="true" ht="190.35" hidden="true" customHeight="false" outlineLevel="0" collapsed="false">
      <c r="A40" s="26"/>
      <c r="B40" s="27" t="s">
        <v>89</v>
      </c>
      <c r="C40" s="28" t="s">
        <v>90</v>
      </c>
      <c r="D40" s="29" t="s">
        <v>23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 t="s">
        <v>135</v>
      </c>
      <c r="V40" s="34"/>
    </row>
    <row r="41" s="35" customFormat="true" ht="152.3" hidden="false" customHeight="false" outlineLevel="0" collapsed="false">
      <c r="A41" s="26"/>
      <c r="B41" s="27" t="s">
        <v>91</v>
      </c>
      <c r="C41" s="28" t="s">
        <v>92</v>
      </c>
      <c r="D41" s="29" t="s">
        <v>23</v>
      </c>
      <c r="E41" s="31"/>
      <c r="F41" s="31"/>
      <c r="G41" s="31" t="n">
        <v>280</v>
      </c>
      <c r="H41" s="31"/>
      <c r="I41" s="31"/>
      <c r="J41" s="31"/>
      <c r="K41" s="31" t="n">
        <v>280</v>
      </c>
      <c r="L41" s="31"/>
      <c r="M41" s="31"/>
      <c r="N41" s="31"/>
      <c r="O41" s="31" t="n">
        <v>280</v>
      </c>
      <c r="P41" s="31"/>
      <c r="Q41" s="31"/>
      <c r="R41" s="31"/>
      <c r="S41" s="31" t="n">
        <v>280</v>
      </c>
      <c r="T41" s="31"/>
      <c r="U41" s="31" t="s">
        <v>135</v>
      </c>
      <c r="V41" s="34"/>
    </row>
    <row r="42" s="35" customFormat="true" ht="228.45" hidden="false" customHeight="false" outlineLevel="0" collapsed="false">
      <c r="A42" s="26" t="s">
        <v>93</v>
      </c>
      <c r="B42" s="27" t="s">
        <v>94</v>
      </c>
      <c r="C42" s="28" t="s">
        <v>95</v>
      </c>
      <c r="D42" s="29" t="s">
        <v>23</v>
      </c>
      <c r="E42" s="31"/>
      <c r="F42" s="31"/>
      <c r="G42" s="31" t="n">
        <v>200</v>
      </c>
      <c r="H42" s="31"/>
      <c r="I42" s="31"/>
      <c r="J42" s="31"/>
      <c r="K42" s="31" t="n">
        <v>200</v>
      </c>
      <c r="L42" s="31"/>
      <c r="M42" s="31"/>
      <c r="N42" s="31"/>
      <c r="O42" s="31" t="n">
        <v>200</v>
      </c>
      <c r="P42" s="31"/>
      <c r="Q42" s="31"/>
      <c r="R42" s="31"/>
      <c r="S42" s="31" t="n">
        <v>200</v>
      </c>
      <c r="T42" s="31"/>
      <c r="U42" s="31" t="s">
        <v>135</v>
      </c>
      <c r="V42" s="34"/>
    </row>
    <row r="43" s="35" customFormat="true" ht="76.15" hidden="false" customHeight="false" outlineLevel="0" collapsed="false">
      <c r="A43" s="26" t="s">
        <v>96</v>
      </c>
      <c r="B43" s="27" t="s">
        <v>97</v>
      </c>
      <c r="C43" s="28" t="s">
        <v>98</v>
      </c>
      <c r="D43" s="29" t="s">
        <v>23</v>
      </c>
      <c r="E43" s="31"/>
      <c r="F43" s="31"/>
      <c r="G43" s="31" t="n">
        <v>194.311</v>
      </c>
      <c r="H43" s="31"/>
      <c r="I43" s="31"/>
      <c r="J43" s="31"/>
      <c r="K43" s="31" t="n">
        <v>194.311</v>
      </c>
      <c r="L43" s="31"/>
      <c r="M43" s="31"/>
      <c r="N43" s="31"/>
      <c r="O43" s="31" t="n">
        <v>194.311</v>
      </c>
      <c r="P43" s="31"/>
      <c r="Q43" s="31"/>
      <c r="R43" s="31"/>
      <c r="S43" s="31" t="n">
        <v>194.311</v>
      </c>
      <c r="T43" s="31"/>
      <c r="U43" s="31" t="s">
        <v>135</v>
      </c>
      <c r="V43" s="34"/>
    </row>
    <row r="44" s="35" customFormat="true" ht="76.15" hidden="true" customHeight="false" outlineLevel="0" collapsed="false">
      <c r="A44" s="26"/>
      <c r="B44" s="27" t="s">
        <v>99</v>
      </c>
      <c r="C44" s="28" t="s">
        <v>100</v>
      </c>
      <c r="D44" s="29" t="s">
        <v>23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 t="s">
        <v>135</v>
      </c>
      <c r="V44" s="34"/>
    </row>
    <row r="45" s="35" customFormat="true" ht="317.3" hidden="true" customHeight="false" outlineLevel="0" collapsed="false">
      <c r="A45" s="26"/>
      <c r="B45" s="27" t="s">
        <v>101</v>
      </c>
      <c r="C45" s="28" t="s">
        <v>102</v>
      </c>
      <c r="D45" s="29" t="s">
        <v>23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 t="s">
        <v>135</v>
      </c>
      <c r="V45" s="34"/>
    </row>
    <row r="46" s="35" customFormat="true" ht="126.9" hidden="true" customHeight="false" outlineLevel="0" collapsed="false">
      <c r="A46" s="26"/>
      <c r="B46" s="27" t="s">
        <v>103</v>
      </c>
      <c r="C46" s="28" t="s">
        <v>104</v>
      </c>
      <c r="D46" s="29" t="s">
        <v>23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 t="s">
        <v>135</v>
      </c>
      <c r="V46" s="34"/>
    </row>
    <row r="47" s="35" customFormat="true" ht="190.35" hidden="false" customHeight="false" outlineLevel="0" collapsed="false">
      <c r="A47" s="26"/>
      <c r="B47" s="27" t="s">
        <v>105</v>
      </c>
      <c r="C47" s="28" t="s">
        <v>128</v>
      </c>
      <c r="D47" s="29" t="s">
        <v>23</v>
      </c>
      <c r="E47" s="31"/>
      <c r="F47" s="31" t="n">
        <v>14478.7</v>
      </c>
      <c r="G47" s="31" t="n">
        <v>1259.1</v>
      </c>
      <c r="H47" s="31"/>
      <c r="I47" s="31"/>
      <c r="J47" s="31" t="n">
        <v>14478.7</v>
      </c>
      <c r="K47" s="31" t="n">
        <v>1259.1</v>
      </c>
      <c r="L47" s="31"/>
      <c r="M47" s="31"/>
      <c r="N47" s="31" t="n">
        <v>14478.7</v>
      </c>
      <c r="O47" s="31" t="n">
        <v>1259.1</v>
      </c>
      <c r="P47" s="31"/>
      <c r="Q47" s="31"/>
      <c r="R47" s="31" t="n">
        <v>14478.7</v>
      </c>
      <c r="S47" s="31" t="n">
        <v>1259.1</v>
      </c>
      <c r="T47" s="31"/>
      <c r="U47" s="31" t="s">
        <v>135</v>
      </c>
      <c r="V47" s="34"/>
      <c r="W47" s="71"/>
    </row>
    <row r="48" s="35" customFormat="true" ht="253.8" hidden="true" customHeight="false" outlineLevel="0" collapsed="false">
      <c r="A48" s="26"/>
      <c r="B48" s="27" t="s">
        <v>107</v>
      </c>
      <c r="C48" s="28" t="s">
        <v>108</v>
      </c>
      <c r="D48" s="29" t="s">
        <v>23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 t="s">
        <v>135</v>
      </c>
      <c r="V48" s="34"/>
    </row>
    <row r="49" s="35" customFormat="true" ht="279.2" hidden="true" customHeight="false" outlineLevel="0" collapsed="false">
      <c r="A49" s="26"/>
      <c r="B49" s="27" t="s">
        <v>109</v>
      </c>
      <c r="C49" s="28" t="s">
        <v>110</v>
      </c>
      <c r="D49" s="29" t="s">
        <v>23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 t="s">
        <v>135</v>
      </c>
      <c r="V49" s="34"/>
    </row>
    <row r="50" s="35" customFormat="true" ht="165" hidden="true" customHeight="false" outlineLevel="0" collapsed="false">
      <c r="A50" s="26"/>
      <c r="B50" s="27" t="s">
        <v>111</v>
      </c>
      <c r="C50" s="28" t="s">
        <v>112</v>
      </c>
      <c r="D50" s="29" t="s">
        <v>23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 t="s">
        <v>135</v>
      </c>
      <c r="V50" s="34"/>
    </row>
    <row r="51" s="35" customFormat="true" ht="76.15" hidden="false" customHeight="false" outlineLevel="0" collapsed="false">
      <c r="A51" s="26" t="s">
        <v>113</v>
      </c>
      <c r="B51" s="27" t="s">
        <v>114</v>
      </c>
      <c r="C51" s="28" t="s">
        <v>115</v>
      </c>
      <c r="D51" s="29" t="s">
        <v>23</v>
      </c>
      <c r="E51" s="31" t="n">
        <v>14752.5</v>
      </c>
      <c r="F51" s="31" t="n">
        <v>4658.7</v>
      </c>
      <c r="G51" s="31" t="n">
        <v>808.8</v>
      </c>
      <c r="H51" s="31"/>
      <c r="I51" s="31" t="n">
        <v>14752.5</v>
      </c>
      <c r="J51" s="31" t="n">
        <v>4658.7</v>
      </c>
      <c r="K51" s="31" t="n">
        <v>808.8</v>
      </c>
      <c r="L51" s="31"/>
      <c r="M51" s="31" t="n">
        <v>14388.35517</v>
      </c>
      <c r="N51" s="31" t="n">
        <v>4543.69408</v>
      </c>
      <c r="O51" s="31" t="n">
        <v>788.83538</v>
      </c>
      <c r="P51" s="31"/>
      <c r="Q51" s="31" t="n">
        <v>14388.35517</v>
      </c>
      <c r="R51" s="31" t="n">
        <v>4543.69408</v>
      </c>
      <c r="S51" s="31" t="n">
        <v>788.83538</v>
      </c>
      <c r="T51" s="31"/>
      <c r="U51" s="31" t="s">
        <v>135</v>
      </c>
      <c r="V51" s="34"/>
    </row>
    <row r="52" s="35" customFormat="true" ht="101.5" hidden="true" customHeight="false" outlineLevel="0" collapsed="false">
      <c r="A52" s="26"/>
      <c r="B52" s="27" t="s">
        <v>116</v>
      </c>
      <c r="C52" s="28" t="s">
        <v>117</v>
      </c>
      <c r="D52" s="29" t="s">
        <v>23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4"/>
    </row>
    <row r="53" s="25" customFormat="true" ht="13.8" hidden="false" customHeight="true" outlineLevel="0" collapsed="false">
      <c r="A53" s="17"/>
      <c r="B53" s="44" t="s">
        <v>118</v>
      </c>
      <c r="C53" s="44"/>
      <c r="D53" s="45"/>
      <c r="E53" s="72" t="n">
        <f aca="false">E12+E31</f>
        <v>32774</v>
      </c>
      <c r="F53" s="72" t="n">
        <f aca="false">F12+F31</f>
        <v>408451.6</v>
      </c>
      <c r="G53" s="72" t="n">
        <f aca="false">G12+G31</f>
        <v>250059.919</v>
      </c>
      <c r="H53" s="72" t="n">
        <f aca="false">H12+H31</f>
        <v>0</v>
      </c>
      <c r="I53" s="72" t="n">
        <f aca="false">I12+I31</f>
        <v>32774</v>
      </c>
      <c r="J53" s="72" t="n">
        <f aca="false">J12+J31</f>
        <v>408451.6</v>
      </c>
      <c r="K53" s="72" t="n">
        <f aca="false">K12+K31</f>
        <v>250059.919</v>
      </c>
      <c r="L53" s="72" t="n">
        <f aca="false">L12+L31</f>
        <v>0</v>
      </c>
      <c r="M53" s="72" t="n">
        <f aca="false">M12+M31</f>
        <v>32083.42805</v>
      </c>
      <c r="N53" s="72" t="n">
        <f aca="false">N12+N31</f>
        <v>408336.59408</v>
      </c>
      <c r="O53" s="72" t="n">
        <f aca="false">O12+O31</f>
        <v>249890.22803</v>
      </c>
      <c r="P53" s="72" t="n">
        <f aca="false">P12+P31</f>
        <v>0</v>
      </c>
      <c r="Q53" s="72" t="n">
        <f aca="false">Q12+Q31</f>
        <v>32083.42805</v>
      </c>
      <c r="R53" s="72" t="n">
        <f aca="false">R12+R31</f>
        <v>408336.59408</v>
      </c>
      <c r="S53" s="72" t="n">
        <f aca="false">S12+S31</f>
        <v>249890.22803</v>
      </c>
      <c r="T53" s="72" t="n">
        <f aca="false">T12+T31</f>
        <v>0</v>
      </c>
      <c r="U53" s="72"/>
      <c r="V53" s="50"/>
    </row>
    <row r="54" s="25" customFormat="true" ht="13.8" hidden="false" customHeight="false" outlineLevel="0" collapsed="false">
      <c r="A54" s="17"/>
      <c r="B54" s="44"/>
      <c r="C54" s="44"/>
      <c r="D54" s="45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50"/>
    </row>
    <row r="55" s="54" customFormat="true" ht="13.8" hidden="false" customHeight="false" outlineLevel="0" collapsed="false">
      <c r="A55" s="51"/>
      <c r="B55" s="52" t="s">
        <v>119</v>
      </c>
      <c r="C55" s="53"/>
      <c r="D55" s="52"/>
      <c r="E55" s="53"/>
      <c r="F55" s="53"/>
      <c r="G55" s="53"/>
      <c r="H55" s="53"/>
      <c r="I55" s="53"/>
      <c r="J55" s="53"/>
      <c r="K55" s="52"/>
      <c r="L55" s="53"/>
      <c r="M55" s="53"/>
      <c r="N55" s="53"/>
      <c r="O55" s="53"/>
      <c r="P55" s="53"/>
      <c r="Q55" s="73"/>
      <c r="R55" s="73"/>
      <c r="S55" s="73"/>
      <c r="T55" s="73"/>
      <c r="U55" s="53"/>
      <c r="V55" s="53"/>
    </row>
    <row r="57" s="57" customFormat="true" ht="15" hidden="false" customHeight="false" outlineLevel="0" collapsed="false">
      <c r="A57" s="55"/>
      <c r="B57" s="56" t="s">
        <v>120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</row>
    <row r="58" s="57" customFormat="true" ht="16" hidden="false" customHeight="true" outlineLevel="0" collapsed="false">
      <c r="A58" s="55"/>
      <c r="B58" s="58" t="s">
        <v>121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</row>
    <row r="59" s="57" customFormat="true" ht="15" hidden="false" customHeight="false" outlineLevel="0" collapsed="false">
      <c r="A59" s="55"/>
      <c r="B59" s="56" t="s">
        <v>122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</row>
    <row r="61" customFormat="false" ht="15" hidden="false" customHeight="false" outlineLevel="0" collapsed="false">
      <c r="I61" s="2" t="s">
        <v>123</v>
      </c>
    </row>
    <row r="63" customFormat="false" ht="15" hidden="false" customHeight="false" outlineLevel="0" collapsed="false">
      <c r="C63" s="57" t="s">
        <v>129</v>
      </c>
      <c r="I63" s="2" t="s">
        <v>130</v>
      </c>
    </row>
  </sheetData>
  <mergeCells count="37">
    <mergeCell ref="R1:V1"/>
    <mergeCell ref="B3:V3"/>
    <mergeCell ref="B4:V4"/>
    <mergeCell ref="B5:V5"/>
    <mergeCell ref="B6:V6"/>
    <mergeCell ref="B9:B10"/>
    <mergeCell ref="C9:C10"/>
    <mergeCell ref="D9:D10"/>
    <mergeCell ref="E9:H9"/>
    <mergeCell ref="I9:L9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B57:V57"/>
    <mergeCell ref="B58:V58"/>
    <mergeCell ref="B59:V59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4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LibreOffice/5.4.5.1$Windows_X86_64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2017-07-05T11:30:55Z</dcterms:created>
  <dc:creator>Пользователь</dc:creator>
  <dc:description/>
  <dc:language>ru-RU</dc:language>
  <cp:lastModifiedBy/>
  <cp:lastPrinted>2021-10-11T11:26:03Z</cp:lastPrinted>
  <dcterms:modified xsi:type="dcterms:W3CDTF">2022-01-27T15:44:02Z</dcterms:modified>
  <cp:revision>108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